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ne stat" sheetId="1" r:id="rId1"/>
    <sheet name="wiek,wyk,czas,staz" sheetId="2" r:id="rId2"/>
    <sheet name="zarejestrowani-miesięczne" sheetId="3" r:id="rId3"/>
  </sheets>
  <definedNames>
    <definedName name="_xlnm.Print_Area" localSheetId="0">'Dane stat'!$A$1:$U$21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<sst xmlns="http://schemas.openxmlformats.org/spreadsheetml/2006/main" count="186" uniqueCount="95">
  <si>
    <t>Bezrobotni według wieku, wykształcenia, stażu 
i czasu pozostawania bez pracy wg. stanu na koniec sierpnia 2005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</si>
  <si>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</si>
  <si>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</si>
  <si>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</si>
  <si>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</si>
  <si>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</si>
  <si>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</si>
  <si>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</si>
  <si>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</si>
  <si>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</si>
  <si>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</si>
  <si>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</si>
  <si>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</si>
  <si>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</si>
  <si>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</si>
  <si>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</si>
  <si>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</si>
  <si>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</si>
  <si>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</si>
  <si>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</si>
  <si>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</si>
  <si>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</si>
  <si>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</si>
  <si>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</si>
  <si>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</si>
  <si>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</si>
  <si>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</si>
  <si>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</si>
  <si>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</si>
  <si>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</si>
  <si>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</si>
  <si>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</si>
  <si>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</si>
  <si>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</si>
  <si>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</si>
  <si>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</si>
  <si>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</si>
  <si>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</si>
  <si>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</si>
  <si>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</si>
  <si>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</si>
  <si>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</si>
  <si>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SIERPIEŃ 2005</t>
  </si>
  <si>
    <t>Gmina</t>
  </si>
  <si>
    <t>Bezrobotni zarejestrowani</t>
  </si>
  <si>
    <t>Bezrobotni
wyrejestrowani</t>
  </si>
  <si>
    <t>Liczba bezrobotnych</t>
  </si>
  <si>
    <t>Liczba ofert pracy</t>
  </si>
  <si>
    <t>Podjęli pracę</t>
  </si>
  <si>
    <t>w tym: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</si>
  <si>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</si>
  <si>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</si>
  <si>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</si>
  <si>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</si>
  <si>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</si>
  <si>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</si>
  <si>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</si>
  <si>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Pożyczki</t>
  </si>
  <si>
    <t>program specjalny</t>
  </si>
  <si>
    <t>niepełnosp</t>
  </si>
  <si>
    <t>Niesub-sydiowane</t>
  </si>
  <si>
    <t>o</t>
  </si>
  <si>
    <t>k</t>
  </si>
  <si>
    <t>Oferty  z poza naszego powiatu</t>
  </si>
  <si>
    <t>Ogółem Powiat</t>
  </si>
  <si>
    <t>SYTUACJA BEZROBOCIA W POWIECIE TURECKIM STAN NA KONIEC SIERPNIA 2005 R.</t>
  </si>
  <si>
    <t>Liczba bezrobo-tnych w przeliczeniu na 1000 mieszkań-ców</t>
  </si>
  <si>
    <t xml:space="preserve">Liczba bezrobotnych </t>
  </si>
  <si>
    <t>Wzrost / spadek 
liczby bezrobo-tnych 
w stosunku 
do 
pop. m-ca</t>
  </si>
  <si>
    <t xml:space="preserve">Zarejestrowani w urzędzie (poza ewidencją bezrobotnych) poszukujące pracy </t>
  </si>
  <si>
    <t>z prawem 
do zasiłku</t>
  </si>
  <si>
    <t>bezrobotni do 25 roku życia</t>
  </si>
  <si>
    <t>niepełnosprawni</t>
  </si>
  <si>
    <t>niepełno-
sprawni</t>
  </si>
  <si>
    <t>ogółem</t>
  </si>
  <si>
    <t>pop.mies.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</si>
  <si>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</si>
  <si>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</si>
  <si>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</si>
  <si>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</si>
  <si>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</si>
  <si>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</si>
  <si>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</si>
  <si>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</si>
  <si>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</si>
  <si>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</si>
  <si>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Wyszczególnienie</t>
  </si>
  <si>
    <t>Stopa bezrobocia</t>
  </si>
  <si>
    <t>30.06.2005</t>
  </si>
  <si>
    <t>31.07.2005</t>
  </si>
  <si>
    <t>wzrost / spadek</t>
  </si>
  <si>
    <t>Polska</t>
  </si>
  <si>
    <t>Województwo Wielkopolskie</t>
  </si>
  <si>
    <t>Powiat Turecki</t>
  </si>
  <si>
    <r>
      <t xml:space="preserve">Liczba mieszkańców
</t>
    </r>
    <r>
      <rPr>
        <i/>
        <sz val="10"/>
        <rFont val="Arial CE"/>
        <family val="2"/>
      </rPr>
      <t>dane telefoniczne z UG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</si>
</sst>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19">
    <font>
      <sz val="10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3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3" fillId="0" borderId="3" xfId="17" applyFont="1" applyFill="1" applyBorder="1" applyAlignment="1">
      <alignment horizontal="center" vertical="center"/>
      <protection/>
    </xf>
    <xf numFmtId="0" fontId="3" fillId="0" borderId="4" xfId="17" applyFont="1" applyFill="1" applyBorder="1" applyAlignment="1">
      <alignment horizontal="center" vertical="center"/>
      <protection/>
    </xf>
    <xf numFmtId="0" fontId="3" fillId="0" borderId="5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3" fillId="0" borderId="7" xfId="17" applyFont="1" applyFill="1" applyBorder="1" applyAlignment="1">
      <alignment horizontal="center" vertical="center"/>
      <protection/>
    </xf>
    <xf numFmtId="0" fontId="3" fillId="0" borderId="8" xfId="17" applyFont="1" applyFill="1" applyBorder="1" applyAlignment="1">
      <alignment horizontal="center" vertical="center"/>
      <protection/>
    </xf>
    <xf numFmtId="0" fontId="3" fillId="0" borderId="9" xfId="17" applyFont="1" applyFill="1" applyBorder="1" applyAlignment="1">
      <alignment horizontal="center" vertical="center"/>
      <protection/>
    </xf>
    <xf numFmtId="0" fontId="0" fillId="0" borderId="9" xfId="17" applyFont="1" applyFill="1" applyBorder="1" applyAlignment="1">
      <alignment horizontal="center" vertical="center"/>
      <protection/>
    </xf>
    <xf numFmtId="0" fontId="0" fillId="0" borderId="10" xfId="17" applyFont="1" applyFill="1" applyBorder="1" applyAlignment="1">
      <alignment horizontal="center" vertical="center" wrapText="1"/>
      <protection/>
    </xf>
    <xf numFmtId="0" fontId="0" fillId="0" borderId="11" xfId="17" applyFill="1" applyBorder="1" applyAlignment="1">
      <alignment horizontal="center" vertical="center"/>
      <protection/>
    </xf>
    <xf numFmtId="0" fontId="0" fillId="0" borderId="11" xfId="17" applyFont="1" applyFill="1" applyBorder="1" applyAlignment="1">
      <alignment horizontal="center" vertical="center"/>
      <protection/>
    </xf>
    <xf numFmtId="0" fontId="0" fillId="0" borderId="11" xfId="17" applyFont="1" applyFill="1" applyBorder="1" applyAlignment="1">
      <alignment horizontal="center" vertical="center" wrapText="1"/>
      <protection/>
    </xf>
    <xf numFmtId="0" fontId="0" fillId="0" borderId="12" xfId="17" applyFont="1" applyFill="1" applyBorder="1" applyAlignment="1">
      <alignment horizontal="center" vertical="center" wrapText="1"/>
      <protection/>
    </xf>
    <xf numFmtId="0" fontId="0" fillId="0" borderId="13" xfId="17" applyFill="1" applyBorder="1" applyAlignment="1">
      <alignment horizontal="center" vertical="center"/>
      <protection/>
    </xf>
    <xf numFmtId="0" fontId="0" fillId="0" borderId="11" xfId="17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0" fontId="0" fillId="0" borderId="12" xfId="17" applyFill="1" applyBorder="1" applyAlignment="1">
      <alignment horizontal="center" vertical="center" wrapText="1"/>
      <protection/>
    </xf>
    <xf numFmtId="0" fontId="5" fillId="0" borderId="14" xfId="17" applyFont="1" applyBorder="1" applyAlignment="1">
      <alignment horizontal="left" vertical="center"/>
      <protection/>
    </xf>
    <xf numFmtId="0" fontId="5" fillId="0" borderId="15" xfId="17" applyFont="1" applyFill="1" applyBorder="1" applyAlignment="1" applyProtection="1">
      <alignment horizontal="center" vertical="center"/>
      <protection/>
    </xf>
    <xf numFmtId="0" fontId="5" fillId="0" borderId="16" xfId="17" applyFont="1" applyBorder="1" applyAlignment="1" applyProtection="1">
      <alignment horizontal="center" vertical="center"/>
      <protection locked="0"/>
    </xf>
    <xf numFmtId="0" fontId="5" fillId="0" borderId="7" xfId="17" applyFont="1" applyBorder="1" applyAlignment="1" applyProtection="1">
      <alignment horizontal="center" vertical="center"/>
      <protection locked="0"/>
    </xf>
    <xf numFmtId="0" fontId="5" fillId="0" borderId="8" xfId="17" applyFont="1" applyBorder="1" applyAlignment="1" applyProtection="1">
      <alignment horizontal="center" vertical="center"/>
      <protection locked="0"/>
    </xf>
    <xf numFmtId="0" fontId="5" fillId="0" borderId="17" xfId="17" applyFont="1" applyBorder="1" applyAlignment="1" applyProtection="1">
      <alignment horizontal="center" vertical="center"/>
      <protection locked="0"/>
    </xf>
    <xf numFmtId="0" fontId="5" fillId="0" borderId="18" xfId="17" applyFont="1" applyBorder="1" applyAlignment="1" applyProtection="1">
      <alignment horizontal="center" vertical="center"/>
      <protection locked="0"/>
    </xf>
    <xf numFmtId="0" fontId="5" fillId="0" borderId="19" xfId="17" applyFont="1" applyBorder="1" applyAlignment="1" applyProtection="1">
      <alignment horizontal="center" vertical="center"/>
      <protection locked="0"/>
    </xf>
    <xf numFmtId="0" fontId="6" fillId="0" borderId="0" xfId="17" applyFont="1">
      <alignment/>
      <protection/>
    </xf>
    <xf numFmtId="0" fontId="6" fillId="0" borderId="0" xfId="17" applyFont="1" applyAlignment="1">
      <alignment horizontal="center" vertical="center"/>
      <protection/>
    </xf>
    <xf numFmtId="0" fontId="7" fillId="2" borderId="20" xfId="17" applyFont="1" applyFill="1" applyBorder="1" applyAlignment="1">
      <alignment horizontal="left" vertical="center"/>
      <protection/>
    </xf>
    <xf numFmtId="0" fontId="7" fillId="0" borderId="21" xfId="17" applyFont="1" applyFill="1" applyBorder="1" applyAlignment="1" applyProtection="1">
      <alignment horizontal="center" vertical="center"/>
      <protection/>
    </xf>
    <xf numFmtId="0" fontId="7" fillId="2" borderId="22" xfId="17" applyFont="1" applyFill="1" applyBorder="1" applyAlignment="1" applyProtection="1">
      <alignment horizontal="center" vertical="center"/>
      <protection locked="0"/>
    </xf>
    <xf numFmtId="0" fontId="7" fillId="2" borderId="23" xfId="17" applyFont="1" applyFill="1" applyBorder="1" applyAlignment="1" applyProtection="1">
      <alignment horizontal="center" vertical="center"/>
      <protection locked="0"/>
    </xf>
    <xf numFmtId="0" fontId="7" fillId="2" borderId="24" xfId="17" applyFont="1" applyFill="1" applyBorder="1" applyAlignment="1" applyProtection="1">
      <alignment horizontal="center" vertical="center"/>
      <protection locked="0"/>
    </xf>
    <xf numFmtId="0" fontId="7" fillId="2" borderId="25" xfId="17" applyFont="1" applyFill="1" applyBorder="1" applyAlignment="1" applyProtection="1">
      <alignment horizontal="center" vertical="center"/>
      <protection locked="0"/>
    </xf>
    <xf numFmtId="0" fontId="8" fillId="0" borderId="0" xfId="17" applyFont="1">
      <alignment/>
      <protection/>
    </xf>
    <xf numFmtId="0" fontId="8" fillId="0" borderId="0" xfId="17" applyFont="1" applyAlignment="1">
      <alignment horizontal="center" vertical="center"/>
      <protection/>
    </xf>
    <xf numFmtId="0" fontId="5" fillId="0" borderId="26" xfId="17" applyFont="1" applyBorder="1" applyAlignment="1">
      <alignment horizontal="left" vertical="center"/>
      <protection/>
    </xf>
    <xf numFmtId="0" fontId="5" fillId="0" borderId="27" xfId="17" applyFont="1" applyFill="1" applyBorder="1" applyAlignment="1" applyProtection="1">
      <alignment horizontal="center" vertical="center"/>
      <protection/>
    </xf>
    <xf numFmtId="0" fontId="5" fillId="0" borderId="28" xfId="17" applyFont="1" applyBorder="1" applyAlignment="1" applyProtection="1">
      <alignment horizontal="center" vertical="center"/>
      <protection locked="0"/>
    </xf>
    <xf numFmtId="0" fontId="5" fillId="0" borderId="29" xfId="17" applyFont="1" applyBorder="1" applyAlignment="1" applyProtection="1">
      <alignment horizontal="center" vertical="center"/>
      <protection locked="0"/>
    </xf>
    <xf numFmtId="0" fontId="5" fillId="0" borderId="30" xfId="17" applyFont="1" applyBorder="1" applyAlignment="1" applyProtection="1">
      <alignment horizontal="center" vertical="center"/>
      <protection locked="0"/>
    </xf>
    <xf numFmtId="0" fontId="5" fillId="0" borderId="31" xfId="17" applyFont="1" applyBorder="1" applyAlignment="1" applyProtection="1">
      <alignment horizontal="center" vertical="center"/>
      <protection locked="0"/>
    </xf>
    <xf numFmtId="0" fontId="7" fillId="2" borderId="32" xfId="17" applyFont="1" applyFill="1" applyBorder="1" applyAlignment="1">
      <alignment horizontal="left" vertical="center"/>
      <protection/>
    </xf>
    <xf numFmtId="0" fontId="7" fillId="2" borderId="33" xfId="17" applyFont="1" applyFill="1" applyBorder="1" applyAlignment="1" applyProtection="1">
      <alignment horizontal="center" vertical="center"/>
      <protection locked="0"/>
    </xf>
    <xf numFmtId="0" fontId="7" fillId="2" borderId="34" xfId="17" applyFont="1" applyFill="1" applyBorder="1" applyAlignment="1" applyProtection="1">
      <alignment horizontal="center" vertical="center"/>
      <protection locked="0"/>
    </xf>
    <xf numFmtId="0" fontId="7" fillId="2" borderId="35" xfId="17" applyFont="1" applyFill="1" applyBorder="1" applyAlignment="1" applyProtection="1">
      <alignment horizontal="center" vertical="center"/>
      <protection locked="0"/>
    </xf>
    <xf numFmtId="0" fontId="7" fillId="2" borderId="3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>
      <alignment horizontal="left" vertical="center" wrapText="1"/>
      <protection/>
    </xf>
    <xf numFmtId="3" fontId="5" fillId="3" borderId="37" xfId="17" applyNumberFormat="1" applyFont="1" applyFill="1" applyBorder="1" applyAlignment="1">
      <alignment horizontal="center" vertical="center"/>
      <protection/>
    </xf>
    <xf numFmtId="3" fontId="5" fillId="3" borderId="16" xfId="17" applyNumberFormat="1" applyFont="1" applyFill="1" applyBorder="1" applyAlignment="1">
      <alignment horizontal="center" vertical="center"/>
      <protection/>
    </xf>
    <xf numFmtId="3" fontId="5" fillId="3" borderId="7" xfId="17" applyNumberFormat="1" applyFont="1" applyFill="1" applyBorder="1" applyAlignment="1">
      <alignment horizontal="center" vertical="center"/>
      <protection/>
    </xf>
    <xf numFmtId="3" fontId="5" fillId="3" borderId="8" xfId="17" applyNumberFormat="1" applyFont="1" applyFill="1" applyBorder="1" applyAlignment="1">
      <alignment horizontal="center" vertical="center"/>
      <protection/>
    </xf>
    <xf numFmtId="3" fontId="5" fillId="3" borderId="6" xfId="17" applyNumberFormat="1" applyFont="1" applyFill="1" applyBorder="1" applyAlignment="1">
      <alignment horizontal="center" vertical="center"/>
      <protection/>
    </xf>
    <xf numFmtId="0" fontId="7" fillId="3" borderId="38" xfId="17" applyFont="1" applyFill="1" applyBorder="1" applyAlignment="1">
      <alignment horizontal="left" vertical="center"/>
      <protection/>
    </xf>
    <xf numFmtId="0" fontId="9" fillId="3" borderId="39" xfId="17" applyFont="1" applyFill="1" applyBorder="1" applyAlignment="1">
      <alignment horizontal="center" vertical="center"/>
      <protection/>
    </xf>
    <xf numFmtId="0" fontId="9" fillId="3" borderId="40" xfId="17" applyFont="1" applyFill="1" applyBorder="1" applyAlignment="1">
      <alignment horizontal="center" vertical="center"/>
      <protection/>
    </xf>
    <xf numFmtId="0" fontId="9" fillId="3" borderId="41" xfId="17" applyFont="1" applyFill="1" applyBorder="1" applyAlignment="1">
      <alignment horizontal="center" vertical="center"/>
      <protection/>
    </xf>
    <xf numFmtId="0" fontId="9" fillId="3" borderId="42" xfId="17" applyFont="1" applyFill="1" applyBorder="1" applyAlignment="1">
      <alignment horizontal="center" vertical="center"/>
      <protection/>
    </xf>
    <xf numFmtId="0" fontId="9" fillId="3" borderId="43" xfId="17" applyFont="1" applyFill="1" applyBorder="1" applyAlignment="1">
      <alignment horizontal="center" vertical="center"/>
      <protection/>
    </xf>
    <xf numFmtId="0" fontId="10" fillId="0" borderId="0" xfId="17" applyFont="1" applyBorder="1" applyAlignment="1">
      <alignment vertical="top"/>
      <protection/>
    </xf>
    <xf numFmtId="0" fontId="11" fillId="0" borderId="0" xfId="17" applyFont="1" applyBorder="1" applyAlignment="1">
      <alignment vertical="top"/>
      <protection/>
    </xf>
    <xf numFmtId="0" fontId="3" fillId="0" borderId="44" xfId="17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vertical="center"/>
      <protection/>
    </xf>
    <xf numFmtId="0" fontId="3" fillId="0" borderId="45" xfId="17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3" fillId="0" borderId="12" xfId="17" applyFont="1" applyFill="1" applyBorder="1" applyAlignment="1">
      <alignment horizontal="center" vertical="center" wrapText="1"/>
      <protection/>
    </xf>
    <xf numFmtId="49" fontId="3" fillId="0" borderId="10" xfId="17" applyNumberFormat="1" applyFont="1" applyFill="1" applyBorder="1" applyAlignment="1">
      <alignment horizontal="center" vertical="center" wrapText="1"/>
      <protection/>
    </xf>
    <xf numFmtId="49" fontId="3" fillId="0" borderId="11" xfId="17" applyNumberFormat="1" applyFont="1" applyFill="1" applyBorder="1" applyAlignment="1">
      <alignment horizontal="center" vertical="center" wrapText="1"/>
      <protection/>
    </xf>
    <xf numFmtId="49" fontId="3" fillId="0" borderId="12" xfId="17" applyNumberFormat="1" applyFont="1" applyFill="1" applyBorder="1" applyAlignment="1">
      <alignment horizontal="center" vertical="center" wrapText="1"/>
      <protection/>
    </xf>
    <xf numFmtId="0" fontId="5" fillId="0" borderId="15" xfId="17" applyFont="1" applyBorder="1" applyAlignment="1" applyProtection="1">
      <alignment horizontal="center" vertical="center"/>
      <protection/>
    </xf>
    <xf numFmtId="0" fontId="5" fillId="0" borderId="46" xfId="17" applyFont="1" applyFill="1" applyBorder="1" applyAlignment="1" applyProtection="1">
      <alignment horizontal="center" vertical="center"/>
      <protection locked="0"/>
    </xf>
    <xf numFmtId="0" fontId="5" fillId="0" borderId="18" xfId="17" applyFont="1" applyFill="1" applyBorder="1" applyAlignment="1" applyProtection="1">
      <alignment horizontal="center" vertical="center"/>
      <protection locked="0"/>
    </xf>
    <xf numFmtId="0" fontId="5" fillId="0" borderId="47" xfId="17" applyFont="1" applyFill="1" applyBorder="1" applyAlignment="1" applyProtection="1">
      <alignment horizontal="center" vertical="center"/>
      <protection locked="0"/>
    </xf>
    <xf numFmtId="0" fontId="5" fillId="0" borderId="16" xfId="17" applyFont="1" applyFill="1" applyBorder="1" applyAlignment="1" applyProtection="1">
      <alignment horizontal="center" vertical="center"/>
      <protection locked="0"/>
    </xf>
    <xf numFmtId="0" fontId="5" fillId="0" borderId="7" xfId="17" applyFont="1" applyFill="1" applyBorder="1" applyAlignment="1" applyProtection="1">
      <alignment horizontal="center" vertical="center"/>
      <protection locked="0"/>
    </xf>
    <xf numFmtId="0" fontId="5" fillId="0" borderId="8" xfId="17" applyFont="1" applyFill="1" applyBorder="1" applyAlignment="1" applyProtection="1">
      <alignment horizontal="center" vertical="center"/>
      <protection locked="0"/>
    </xf>
    <xf numFmtId="3" fontId="6" fillId="0" borderId="0" xfId="17" applyNumberFormat="1" applyFont="1" applyAlignment="1">
      <alignment vertical="center"/>
      <protection/>
    </xf>
    <xf numFmtId="0" fontId="7" fillId="0" borderId="21" xfId="17" applyFont="1" applyBorder="1" applyAlignment="1" applyProtection="1">
      <alignment horizontal="center" vertical="center"/>
      <protection/>
    </xf>
    <xf numFmtId="0" fontId="7" fillId="0" borderId="22" xfId="17" applyFont="1" applyFill="1" applyBorder="1" applyAlignment="1" applyProtection="1">
      <alignment horizontal="center" vertical="center"/>
      <protection locked="0"/>
    </xf>
    <xf numFmtId="0" fontId="7" fillId="0" borderId="23" xfId="17" applyFont="1" applyFill="1" applyBorder="1" applyAlignment="1" applyProtection="1">
      <alignment horizontal="center" vertical="center"/>
      <protection locked="0"/>
    </xf>
    <xf numFmtId="0" fontId="7" fillId="0" borderId="48" xfId="17" applyFont="1" applyFill="1" applyBorder="1" applyAlignment="1" applyProtection="1">
      <alignment horizontal="center" vertical="center"/>
      <protection locked="0"/>
    </xf>
    <xf numFmtId="0" fontId="7" fillId="0" borderId="24" xfId="17" applyFont="1" applyFill="1" applyBorder="1" applyAlignment="1" applyProtection="1">
      <alignment horizontal="center" vertical="center"/>
      <protection locked="0"/>
    </xf>
    <xf numFmtId="3" fontId="8" fillId="0" borderId="0" xfId="17" applyNumberFormat="1" applyFont="1" applyAlignment="1">
      <alignment vertical="center"/>
      <protection/>
    </xf>
    <xf numFmtId="0" fontId="5" fillId="0" borderId="28" xfId="17" applyFont="1" applyFill="1" applyBorder="1" applyAlignment="1" applyProtection="1">
      <alignment horizontal="center" vertical="center"/>
      <protection locked="0"/>
    </xf>
    <xf numFmtId="0" fontId="5" fillId="0" borderId="29" xfId="17" applyFont="1" applyFill="1" applyBorder="1" applyAlignment="1" applyProtection="1">
      <alignment horizontal="center" vertical="center"/>
      <protection locked="0"/>
    </xf>
    <xf numFmtId="0" fontId="5" fillId="0" borderId="49" xfId="17" applyFont="1" applyFill="1" applyBorder="1" applyAlignment="1" applyProtection="1">
      <alignment horizontal="center" vertical="center"/>
      <protection locked="0"/>
    </xf>
    <xf numFmtId="0" fontId="5" fillId="0" borderId="30" xfId="17" applyFont="1" applyFill="1" applyBorder="1" applyAlignment="1" applyProtection="1">
      <alignment horizontal="center" vertical="center"/>
      <protection locked="0"/>
    </xf>
    <xf numFmtId="0" fontId="5" fillId="3" borderId="26" xfId="17" applyFont="1" applyFill="1" applyBorder="1" applyAlignment="1">
      <alignment horizontal="left" vertical="center" wrapText="1"/>
      <protection/>
    </xf>
    <xf numFmtId="3" fontId="5" fillId="3" borderId="27" xfId="17" applyNumberFormat="1" applyFont="1" applyFill="1" applyBorder="1" applyAlignment="1">
      <alignment horizontal="center" vertical="center"/>
      <protection/>
    </xf>
    <xf numFmtId="3" fontId="5" fillId="3" borderId="26" xfId="17" applyNumberFormat="1" applyFont="1" applyFill="1" applyBorder="1" applyAlignment="1">
      <alignment horizontal="center" vertical="center"/>
      <protection/>
    </xf>
    <xf numFmtId="3" fontId="5" fillId="3" borderId="29" xfId="17" applyNumberFormat="1" applyFont="1" applyFill="1" applyBorder="1" applyAlignment="1">
      <alignment horizontal="center" vertical="center"/>
      <protection/>
    </xf>
    <xf numFmtId="3" fontId="5" fillId="3" borderId="50" xfId="17" applyNumberFormat="1" applyFont="1" applyFill="1" applyBorder="1" applyAlignment="1">
      <alignment horizontal="center" vertical="center"/>
      <protection/>
    </xf>
    <xf numFmtId="3" fontId="5" fillId="3" borderId="51" xfId="17" applyNumberFormat="1" applyFont="1" applyFill="1" applyBorder="1" applyAlignment="1">
      <alignment horizontal="center" vertical="center"/>
      <protection/>
    </xf>
    <xf numFmtId="0" fontId="9" fillId="3" borderId="38" xfId="17" applyFont="1" applyFill="1" applyBorder="1" applyAlignment="1">
      <alignment horizontal="center" vertical="center"/>
      <protection/>
    </xf>
    <xf numFmtId="0" fontId="9" fillId="3" borderId="52" xfId="17" applyFont="1" applyFill="1" applyBorder="1" applyAlignment="1">
      <alignment horizontal="center" vertical="center"/>
      <protection/>
    </xf>
    <xf numFmtId="0" fontId="9" fillId="3" borderId="53" xfId="1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 vertical="center" wrapText="1"/>
    </xf>
    <xf numFmtId="0" fontId="0" fillId="3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4" fillId="3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6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0" fontId="0" fillId="0" borderId="60" xfId="0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14" fillId="3" borderId="8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wrapText="1"/>
    </xf>
    <xf numFmtId="0" fontId="8" fillId="0" borderId="83" xfId="0" applyFont="1" applyBorder="1" applyAlignment="1">
      <alignment horizontal="left" vertical="center" wrapText="1"/>
    </xf>
    <xf numFmtId="3" fontId="3" fillId="0" borderId="61" xfId="0" applyNumberFormat="1" applyFont="1" applyFill="1" applyBorder="1" applyAlignment="1" applyProtection="1">
      <alignment horizontal="center" vertical="center"/>
      <protection locked="0"/>
    </xf>
    <xf numFmtId="164" fontId="3" fillId="0" borderId="58" xfId="0" applyNumberFormat="1" applyFont="1" applyFill="1" applyBorder="1" applyAlignment="1">
      <alignment horizontal="center" vertical="center"/>
    </xf>
    <xf numFmtId="3" fontId="3" fillId="3" borderId="83" xfId="0" applyNumberFormat="1" applyFont="1" applyFill="1" applyBorder="1" applyAlignment="1" applyProtection="1">
      <alignment horizontal="center" vertical="center"/>
      <protection locked="0"/>
    </xf>
    <xf numFmtId="0" fontId="3" fillId="3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3" fontId="17" fillId="0" borderId="58" xfId="0" applyNumberFormat="1" applyFont="1" applyBorder="1" applyAlignment="1">
      <alignment horizontal="center" vertical="center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>
      <alignment horizontal="left" vertical="center" wrapText="1"/>
    </xf>
    <xf numFmtId="3" fontId="3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3" borderId="73" xfId="0" applyFont="1" applyFill="1" applyBorder="1" applyAlignment="1" applyProtection="1">
      <alignment horizontal="center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3" fontId="17" fillId="0" borderId="55" xfId="0" applyNumberFormat="1" applyFont="1" applyBorder="1" applyAlignment="1">
      <alignment horizontal="center" vertical="center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left" vertical="center" wrapText="1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3" fontId="3" fillId="3" borderId="73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17" fillId="0" borderId="7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3" borderId="74" xfId="0" applyFont="1" applyFill="1" applyBorder="1" applyAlignment="1">
      <alignment horizontal="center" vertical="center" wrapText="1"/>
    </xf>
    <xf numFmtId="3" fontId="3" fillId="3" borderId="81" xfId="0" applyNumberFormat="1" applyFont="1" applyFill="1" applyBorder="1" applyAlignment="1">
      <alignment horizontal="center" vertical="center"/>
    </xf>
    <xf numFmtId="164" fontId="3" fillId="3" borderId="66" xfId="0" applyNumberFormat="1" applyFont="1" applyFill="1" applyBorder="1" applyAlignment="1">
      <alignment horizontal="center" vertical="center"/>
    </xf>
    <xf numFmtId="3" fontId="3" fillId="3" borderId="74" xfId="0" applyNumberFormat="1" applyFont="1" applyFill="1" applyBorder="1" applyAlignment="1">
      <alignment horizontal="center" vertical="center"/>
    </xf>
    <xf numFmtId="3" fontId="3" fillId="3" borderId="68" xfId="0" applyNumberFormat="1" applyFont="1" applyFill="1" applyBorder="1" applyAlignment="1">
      <alignment horizontal="center" vertical="center"/>
    </xf>
    <xf numFmtId="3" fontId="3" fillId="3" borderId="64" xfId="0" applyNumberFormat="1" applyFont="1" applyFill="1" applyBorder="1" applyAlignment="1">
      <alignment horizontal="center" vertical="center"/>
    </xf>
    <xf numFmtId="3" fontId="3" fillId="3" borderId="67" xfId="0" applyNumberFormat="1" applyFont="1" applyFill="1" applyBorder="1" applyAlignment="1">
      <alignment horizontal="center" vertical="center"/>
    </xf>
    <xf numFmtId="3" fontId="3" fillId="3" borderId="86" xfId="0" applyNumberFormat="1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/>
    </xf>
    <xf numFmtId="0" fontId="3" fillId="4" borderId="57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4" borderId="55" xfId="0" applyFont="1" applyFill="1" applyBorder="1" applyAlignment="1">
      <alignment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 wrapText="1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4" fillId="0" borderId="5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68" fontId="0" fillId="0" borderId="57" xfId="0" applyNumberFormat="1" applyBorder="1" applyAlignment="1" applyProtection="1">
      <alignment horizontal="center" vertical="center"/>
      <protection locked="0"/>
    </xf>
    <xf numFmtId="168" fontId="0" fillId="0" borderId="57" xfId="0" applyNumberFormat="1" applyBorder="1" applyAlignment="1" applyProtection="1">
      <alignment horizontal="center" vertical="center"/>
      <protection locked="0"/>
    </xf>
    <xf numFmtId="168" fontId="14" fillId="0" borderId="57" xfId="0" applyNumberFormat="1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168" fontId="14" fillId="4" borderId="57" xfId="0" applyNumberFormat="1" applyFont="1" applyFill="1" applyBorder="1" applyAlignment="1">
      <alignment horizontal="center" vertical="center"/>
    </xf>
    <xf numFmtId="168" fontId="14" fillId="0" borderId="57" xfId="0" applyNumberFormat="1" applyFont="1" applyBorder="1" applyAlignment="1">
      <alignment horizontal="center" vertical="center"/>
    </xf>
    <xf numFmtId="168" fontId="14" fillId="4" borderId="5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workbookViewId="0" topLeftCell="A1">
      <selection activeCell="B14" sqref="B14"/>
    </sheetView>
  </sheetViews>
  <sheetFormatPr defaultColWidth="9.00390625" defaultRowHeight="12.75"/>
  <cols>
    <col min="1" max="1" width="24.25390625" style="0" customWidth="1"/>
    <col min="2" max="2" width="13.875" style="0" customWidth="1"/>
    <col min="3" max="3" width="12.625" style="0" customWidth="1"/>
    <col min="4" max="4" width="8.125" style="0" customWidth="1"/>
    <col min="5" max="5" width="9.875" style="0" hidden="1" customWidth="1"/>
    <col min="6" max="6" width="8.625" style="0" customWidth="1"/>
    <col min="7" max="16" width="7.75390625" style="0" customWidth="1"/>
    <col min="17" max="17" width="11.625" style="0" customWidth="1"/>
    <col min="18" max="21" width="7.75390625" style="0" customWidth="1"/>
  </cols>
  <sheetData>
    <row r="1" spans="1:21" ht="40.5" customHeight="1" thickBot="1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56"/>
      <c r="T1" s="156"/>
      <c r="U1" s="156"/>
    </row>
    <row r="2" spans="1:21" ht="27" customHeight="1">
      <c r="A2" s="157" t="s">
        <v>43</v>
      </c>
      <c r="B2" s="158" t="s">
        <v>94</v>
      </c>
      <c r="C2" s="159" t="s">
        <v>66</v>
      </c>
      <c r="D2" s="160" t="s">
        <v>67</v>
      </c>
      <c r="E2" s="110"/>
      <c r="F2" s="111"/>
      <c r="G2" s="161" t="s">
        <v>49</v>
      </c>
      <c r="H2" s="161"/>
      <c r="I2" s="161"/>
      <c r="J2" s="161"/>
      <c r="K2" s="161"/>
      <c r="L2" s="161"/>
      <c r="M2" s="161"/>
      <c r="N2" s="161"/>
      <c r="O2" s="161"/>
      <c r="P2" s="162"/>
      <c r="Q2" s="158" t="s">
        <v>68</v>
      </c>
      <c r="R2" s="159" t="s">
        <v>69</v>
      </c>
      <c r="S2" s="163"/>
      <c r="T2" s="164" t="s">
        <v>49</v>
      </c>
      <c r="U2" s="165"/>
    </row>
    <row r="3" spans="1:21" ht="41.25" customHeight="1">
      <c r="A3" s="166"/>
      <c r="B3" s="167"/>
      <c r="C3" s="113"/>
      <c r="D3" s="168"/>
      <c r="E3" s="169"/>
      <c r="F3" s="170"/>
      <c r="G3" s="171" t="s">
        <v>70</v>
      </c>
      <c r="H3" s="116"/>
      <c r="I3" s="172" t="s">
        <v>71</v>
      </c>
      <c r="J3" s="173"/>
      <c r="K3" s="173"/>
      <c r="L3" s="121"/>
      <c r="M3" s="174" t="s">
        <v>72</v>
      </c>
      <c r="N3" s="175"/>
      <c r="O3" s="175"/>
      <c r="P3" s="176"/>
      <c r="Q3" s="177"/>
      <c r="R3" s="178"/>
      <c r="S3" s="179"/>
      <c r="T3" s="119" t="s">
        <v>73</v>
      </c>
      <c r="U3" s="180"/>
    </row>
    <row r="4" spans="1:21" ht="28.5" customHeight="1">
      <c r="A4" s="181"/>
      <c r="B4" s="167"/>
      <c r="C4" s="113"/>
      <c r="D4" s="182"/>
      <c r="E4" s="124"/>
      <c r="F4" s="125"/>
      <c r="G4" s="183"/>
      <c r="H4" s="127"/>
      <c r="I4" s="117" t="s">
        <v>2</v>
      </c>
      <c r="J4" s="130"/>
      <c r="K4" s="128" t="s">
        <v>70</v>
      </c>
      <c r="L4" s="129"/>
      <c r="M4" s="128" t="s">
        <v>2</v>
      </c>
      <c r="N4" s="129"/>
      <c r="O4" s="184" t="s">
        <v>70</v>
      </c>
      <c r="P4" s="185"/>
      <c r="Q4" s="177"/>
      <c r="R4" s="132"/>
      <c r="S4" s="133"/>
      <c r="T4" s="126"/>
      <c r="U4" s="186"/>
    </row>
    <row r="5" spans="1:21" ht="21" customHeight="1" thickBot="1">
      <c r="A5" s="187"/>
      <c r="B5" s="188"/>
      <c r="C5" s="189"/>
      <c r="D5" s="190" t="s">
        <v>74</v>
      </c>
      <c r="E5" s="191" t="s">
        <v>75</v>
      </c>
      <c r="F5" s="192" t="s">
        <v>76</v>
      </c>
      <c r="G5" s="193" t="s">
        <v>74</v>
      </c>
      <c r="H5" s="194" t="s">
        <v>76</v>
      </c>
      <c r="I5" s="195" t="s">
        <v>74</v>
      </c>
      <c r="J5" s="196" t="s">
        <v>76</v>
      </c>
      <c r="K5" s="195" t="s">
        <v>74</v>
      </c>
      <c r="L5" s="196" t="s">
        <v>76</v>
      </c>
      <c r="M5" s="197" t="s">
        <v>74</v>
      </c>
      <c r="N5" s="198" t="s">
        <v>76</v>
      </c>
      <c r="O5" s="196" t="s">
        <v>74</v>
      </c>
      <c r="P5" s="198" t="s">
        <v>76</v>
      </c>
      <c r="Q5" s="199"/>
      <c r="R5" s="136" t="s">
        <v>74</v>
      </c>
      <c r="S5" s="140" t="s">
        <v>76</v>
      </c>
      <c r="T5" s="136" t="s">
        <v>74</v>
      </c>
      <c r="U5" s="141" t="s">
        <v>76</v>
      </c>
    </row>
    <row r="6" spans="1:21" ht="30.75" customHeight="1">
      <c r="A6" s="200" t="s">
        <v>77</v>
      </c>
      <c r="B6" s="201">
        <v>30769</v>
      </c>
      <c r="C6" s="202">
        <f aca="true" t="shared" si="0" ref="C6:C15">D6*1000/B6</f>
        <v>93.95820468653515</v>
      </c>
      <c r="D6" s="203">
        <v>2891</v>
      </c>
      <c r="E6" s="203">
        <v>2949</v>
      </c>
      <c r="F6" s="204">
        <v>1800</v>
      </c>
      <c r="G6" s="205">
        <v>326</v>
      </c>
      <c r="H6" s="206">
        <v>195</v>
      </c>
      <c r="I6" s="206">
        <v>808</v>
      </c>
      <c r="J6" s="207">
        <v>471</v>
      </c>
      <c r="K6" s="207">
        <v>54</v>
      </c>
      <c r="L6" s="207">
        <v>21</v>
      </c>
      <c r="M6" s="207">
        <v>101</v>
      </c>
      <c r="N6" s="208">
        <v>57</v>
      </c>
      <c r="O6" s="207">
        <v>6</v>
      </c>
      <c r="P6" s="208">
        <v>2</v>
      </c>
      <c r="Q6" s="209">
        <f aca="true" t="shared" si="1" ref="Q6:Q15">D6-E6</f>
        <v>-58</v>
      </c>
      <c r="R6" s="207">
        <v>74</v>
      </c>
      <c r="S6" s="210">
        <v>43</v>
      </c>
      <c r="T6" s="206">
        <v>51</v>
      </c>
      <c r="U6" s="211">
        <v>26</v>
      </c>
    </row>
    <row r="7" spans="1:21" ht="30" customHeight="1">
      <c r="A7" s="212" t="s">
        <v>78</v>
      </c>
      <c r="B7" s="213">
        <v>6251</v>
      </c>
      <c r="C7" s="202">
        <f t="shared" si="0"/>
        <v>86.5461526155815</v>
      </c>
      <c r="D7" s="214">
        <v>541</v>
      </c>
      <c r="E7" s="214">
        <v>577</v>
      </c>
      <c r="F7" s="215">
        <v>317</v>
      </c>
      <c r="G7" s="216">
        <v>48</v>
      </c>
      <c r="H7" s="217">
        <v>19</v>
      </c>
      <c r="I7" s="217">
        <v>156</v>
      </c>
      <c r="J7" s="218">
        <v>95</v>
      </c>
      <c r="K7" s="218">
        <v>15</v>
      </c>
      <c r="L7" s="218">
        <v>7</v>
      </c>
      <c r="M7" s="218">
        <v>6</v>
      </c>
      <c r="N7" s="219">
        <v>2</v>
      </c>
      <c r="O7" s="218">
        <v>1</v>
      </c>
      <c r="P7" s="219">
        <v>0</v>
      </c>
      <c r="Q7" s="220">
        <f t="shared" si="1"/>
        <v>-36</v>
      </c>
      <c r="R7" s="218">
        <v>15</v>
      </c>
      <c r="S7" s="221">
        <v>11</v>
      </c>
      <c r="T7" s="217">
        <v>5</v>
      </c>
      <c r="U7" s="222">
        <v>3</v>
      </c>
    </row>
    <row r="8" spans="1:21" ht="30" customHeight="1">
      <c r="A8" s="212" t="s">
        <v>79</v>
      </c>
      <c r="B8" s="213">
        <v>6524</v>
      </c>
      <c r="C8" s="202">
        <f t="shared" si="0"/>
        <v>82.92458614347026</v>
      </c>
      <c r="D8" s="214">
        <v>541</v>
      </c>
      <c r="E8" s="214">
        <v>541</v>
      </c>
      <c r="F8" s="215">
        <v>310</v>
      </c>
      <c r="G8" s="216">
        <v>30</v>
      </c>
      <c r="H8" s="217">
        <v>10</v>
      </c>
      <c r="I8" s="217">
        <v>190</v>
      </c>
      <c r="J8" s="218">
        <v>128</v>
      </c>
      <c r="K8" s="218">
        <v>9</v>
      </c>
      <c r="L8" s="218">
        <v>2</v>
      </c>
      <c r="M8" s="218">
        <v>9</v>
      </c>
      <c r="N8" s="219">
        <v>7</v>
      </c>
      <c r="O8" s="218">
        <v>1</v>
      </c>
      <c r="P8" s="219">
        <v>1</v>
      </c>
      <c r="Q8" s="220">
        <f t="shared" si="1"/>
        <v>0</v>
      </c>
      <c r="R8" s="218">
        <v>15</v>
      </c>
      <c r="S8" s="221">
        <v>10</v>
      </c>
      <c r="T8" s="217">
        <v>4</v>
      </c>
      <c r="U8" s="222">
        <v>1</v>
      </c>
    </row>
    <row r="9" spans="1:21" ht="30" customHeight="1">
      <c r="A9" s="212" t="s">
        <v>80</v>
      </c>
      <c r="B9" s="213">
        <v>5423</v>
      </c>
      <c r="C9" s="202">
        <f t="shared" si="0"/>
        <v>89.24949290060852</v>
      </c>
      <c r="D9" s="214">
        <v>484</v>
      </c>
      <c r="E9" s="214">
        <v>474</v>
      </c>
      <c r="F9" s="215">
        <v>278</v>
      </c>
      <c r="G9" s="216">
        <v>39</v>
      </c>
      <c r="H9" s="217">
        <v>18</v>
      </c>
      <c r="I9" s="217">
        <v>170</v>
      </c>
      <c r="J9" s="218">
        <v>109</v>
      </c>
      <c r="K9" s="218">
        <v>9</v>
      </c>
      <c r="L9" s="218">
        <v>4</v>
      </c>
      <c r="M9" s="218">
        <v>5</v>
      </c>
      <c r="N9" s="219">
        <v>2</v>
      </c>
      <c r="O9" s="218">
        <v>2</v>
      </c>
      <c r="P9" s="219">
        <v>1</v>
      </c>
      <c r="Q9" s="220">
        <f t="shared" si="1"/>
        <v>10</v>
      </c>
      <c r="R9" s="218">
        <v>19</v>
      </c>
      <c r="S9" s="221">
        <v>10</v>
      </c>
      <c r="T9" s="217">
        <v>4</v>
      </c>
      <c r="U9" s="222">
        <v>1</v>
      </c>
    </row>
    <row r="10" spans="1:21" ht="30" customHeight="1">
      <c r="A10" s="212" t="s">
        <v>81</v>
      </c>
      <c r="B10" s="213">
        <v>6511</v>
      </c>
      <c r="C10" s="202">
        <f t="shared" si="0"/>
        <v>106.12809092305329</v>
      </c>
      <c r="D10" s="214">
        <v>691</v>
      </c>
      <c r="E10" s="214">
        <v>690</v>
      </c>
      <c r="F10" s="215">
        <v>412</v>
      </c>
      <c r="G10" s="216">
        <v>157</v>
      </c>
      <c r="H10" s="217">
        <v>108</v>
      </c>
      <c r="I10" s="217">
        <v>218</v>
      </c>
      <c r="J10" s="218">
        <v>114</v>
      </c>
      <c r="K10" s="218">
        <v>25</v>
      </c>
      <c r="L10" s="218">
        <v>13</v>
      </c>
      <c r="M10" s="218">
        <v>7</v>
      </c>
      <c r="N10" s="219">
        <v>5</v>
      </c>
      <c r="O10" s="218">
        <v>1</v>
      </c>
      <c r="P10" s="219">
        <v>1</v>
      </c>
      <c r="Q10" s="220">
        <f t="shared" si="1"/>
        <v>1</v>
      </c>
      <c r="R10" s="218">
        <v>15</v>
      </c>
      <c r="S10" s="221">
        <v>8</v>
      </c>
      <c r="T10" s="217">
        <v>1</v>
      </c>
      <c r="U10" s="222">
        <v>0</v>
      </c>
    </row>
    <row r="11" spans="1:21" ht="30" customHeight="1">
      <c r="A11" s="223" t="s">
        <v>82</v>
      </c>
      <c r="B11" s="213">
        <v>4186</v>
      </c>
      <c r="C11" s="202">
        <f t="shared" si="0"/>
        <v>92.21213569039656</v>
      </c>
      <c r="D11" s="214">
        <v>386</v>
      </c>
      <c r="E11" s="214">
        <v>389</v>
      </c>
      <c r="F11" s="215">
        <v>242</v>
      </c>
      <c r="G11" s="224">
        <v>30</v>
      </c>
      <c r="H11" s="217">
        <v>19</v>
      </c>
      <c r="I11" s="217">
        <v>116</v>
      </c>
      <c r="J11" s="225">
        <v>72</v>
      </c>
      <c r="K11" s="225">
        <v>9</v>
      </c>
      <c r="L11" s="225">
        <v>3</v>
      </c>
      <c r="M11" s="225">
        <v>7</v>
      </c>
      <c r="N11" s="226">
        <v>3</v>
      </c>
      <c r="O11" s="225">
        <v>0</v>
      </c>
      <c r="P11" s="226">
        <v>0</v>
      </c>
      <c r="Q11" s="220">
        <f t="shared" si="1"/>
        <v>-3</v>
      </c>
      <c r="R11" s="225">
        <v>15</v>
      </c>
      <c r="S11" s="221">
        <v>6</v>
      </c>
      <c r="T11" s="217">
        <v>3</v>
      </c>
      <c r="U11" s="222">
        <v>1</v>
      </c>
    </row>
    <row r="12" spans="1:21" ht="30" customHeight="1">
      <c r="A12" s="223" t="s">
        <v>83</v>
      </c>
      <c r="B12" s="213">
        <v>10585</v>
      </c>
      <c r="C12" s="202">
        <f t="shared" si="0"/>
        <v>106.47142182333491</v>
      </c>
      <c r="D12" s="227">
        <v>1127</v>
      </c>
      <c r="E12" s="227">
        <v>1213</v>
      </c>
      <c r="F12" s="215">
        <v>663</v>
      </c>
      <c r="G12" s="224">
        <v>103</v>
      </c>
      <c r="H12" s="217">
        <v>49</v>
      </c>
      <c r="I12" s="217">
        <v>343</v>
      </c>
      <c r="J12" s="225">
        <v>199</v>
      </c>
      <c r="K12" s="225">
        <v>17</v>
      </c>
      <c r="L12" s="225">
        <v>4</v>
      </c>
      <c r="M12" s="225">
        <v>8</v>
      </c>
      <c r="N12" s="226">
        <v>2</v>
      </c>
      <c r="O12" s="225">
        <v>0</v>
      </c>
      <c r="P12" s="226">
        <v>0</v>
      </c>
      <c r="Q12" s="220">
        <f t="shared" si="1"/>
        <v>-86</v>
      </c>
      <c r="R12" s="225">
        <v>12</v>
      </c>
      <c r="S12" s="221">
        <v>4</v>
      </c>
      <c r="T12" s="217">
        <v>4</v>
      </c>
      <c r="U12" s="222">
        <v>1</v>
      </c>
    </row>
    <row r="13" spans="1:21" s="231" customFormat="1" ht="30" customHeight="1">
      <c r="A13" s="212" t="s">
        <v>84</v>
      </c>
      <c r="B13" s="213">
        <v>7590</v>
      </c>
      <c r="C13" s="202">
        <f t="shared" si="0"/>
        <v>83.26745718050066</v>
      </c>
      <c r="D13" s="214">
        <v>632</v>
      </c>
      <c r="E13" s="214">
        <v>647</v>
      </c>
      <c r="F13" s="215">
        <v>394</v>
      </c>
      <c r="G13" s="216">
        <v>90</v>
      </c>
      <c r="H13" s="228">
        <v>50</v>
      </c>
      <c r="I13" s="228">
        <v>195</v>
      </c>
      <c r="J13" s="218">
        <v>114</v>
      </c>
      <c r="K13" s="218">
        <v>20</v>
      </c>
      <c r="L13" s="218">
        <v>9</v>
      </c>
      <c r="M13" s="218">
        <v>16</v>
      </c>
      <c r="N13" s="219">
        <v>8</v>
      </c>
      <c r="O13" s="218">
        <v>1</v>
      </c>
      <c r="P13" s="219">
        <v>0</v>
      </c>
      <c r="Q13" s="220">
        <f t="shared" si="1"/>
        <v>-15</v>
      </c>
      <c r="R13" s="218">
        <v>19</v>
      </c>
      <c r="S13" s="229">
        <v>9</v>
      </c>
      <c r="T13" s="228">
        <v>5</v>
      </c>
      <c r="U13" s="230">
        <v>1</v>
      </c>
    </row>
    <row r="14" spans="1:21" ht="30" customHeight="1">
      <c r="A14" s="223" t="s">
        <v>85</v>
      </c>
      <c r="B14" s="213">
        <v>7889</v>
      </c>
      <c r="C14" s="202">
        <f t="shared" si="0"/>
        <v>90.75928508049182</v>
      </c>
      <c r="D14" s="214">
        <v>716</v>
      </c>
      <c r="E14" s="214">
        <v>720</v>
      </c>
      <c r="F14" s="215">
        <v>416</v>
      </c>
      <c r="G14" s="224">
        <v>72</v>
      </c>
      <c r="H14" s="217">
        <v>32</v>
      </c>
      <c r="I14" s="217">
        <v>219</v>
      </c>
      <c r="J14" s="225">
        <v>128</v>
      </c>
      <c r="K14" s="225">
        <v>16</v>
      </c>
      <c r="L14" s="225">
        <v>4</v>
      </c>
      <c r="M14" s="225">
        <v>17</v>
      </c>
      <c r="N14" s="226">
        <v>6</v>
      </c>
      <c r="O14" s="225">
        <v>3</v>
      </c>
      <c r="P14" s="226">
        <v>1</v>
      </c>
      <c r="Q14" s="220">
        <f t="shared" si="1"/>
        <v>-4</v>
      </c>
      <c r="R14" s="225">
        <v>17</v>
      </c>
      <c r="S14" s="221">
        <v>7</v>
      </c>
      <c r="T14" s="217">
        <v>6</v>
      </c>
      <c r="U14" s="222">
        <v>2</v>
      </c>
    </row>
    <row r="15" spans="1:21" ht="42" customHeight="1" thickBot="1">
      <c r="A15" s="232" t="s">
        <v>64</v>
      </c>
      <c r="B15" s="233">
        <f>SUM(B6:B14)</f>
        <v>85728</v>
      </c>
      <c r="C15" s="234">
        <f t="shared" si="0"/>
        <v>93.42338559163868</v>
      </c>
      <c r="D15" s="235">
        <f aca="true" t="shared" si="2" ref="D15:P15">D6+D13+D7+D8+D9+D10+D11+D12+D14</f>
        <v>8009</v>
      </c>
      <c r="E15" s="235">
        <f t="shared" si="2"/>
        <v>8200</v>
      </c>
      <c r="F15" s="236">
        <f t="shared" si="2"/>
        <v>4832</v>
      </c>
      <c r="G15" s="233">
        <f t="shared" si="2"/>
        <v>895</v>
      </c>
      <c r="H15" s="237">
        <f t="shared" si="2"/>
        <v>500</v>
      </c>
      <c r="I15" s="237">
        <f t="shared" si="2"/>
        <v>2415</v>
      </c>
      <c r="J15" s="237">
        <f t="shared" si="2"/>
        <v>1430</v>
      </c>
      <c r="K15" s="237">
        <f t="shared" si="2"/>
        <v>174</v>
      </c>
      <c r="L15" s="237">
        <f t="shared" si="2"/>
        <v>67</v>
      </c>
      <c r="M15" s="237">
        <f t="shared" si="2"/>
        <v>176</v>
      </c>
      <c r="N15" s="237">
        <f t="shared" si="2"/>
        <v>92</v>
      </c>
      <c r="O15" s="237">
        <f t="shared" si="2"/>
        <v>15</v>
      </c>
      <c r="P15" s="237">
        <f t="shared" si="2"/>
        <v>6</v>
      </c>
      <c r="Q15" s="238">
        <f t="shared" si="1"/>
        <v>-191</v>
      </c>
      <c r="R15" s="237">
        <f>R6+R13+R7+R8+R9+R10+R11+R12+R14</f>
        <v>201</v>
      </c>
      <c r="S15" s="238">
        <f>S6+S13+S7+S8+S9+S10+S11+S12+S14</f>
        <v>108</v>
      </c>
      <c r="T15" s="237">
        <f>T6+T13+T7+T8+T9+T10+T11+T12+T14</f>
        <v>83</v>
      </c>
      <c r="U15" s="239">
        <f>U6+U13+U7+U8+U9+U10+U11+U12+U14</f>
        <v>36</v>
      </c>
    </row>
    <row r="17" spans="1:16" ht="27" customHeight="1">
      <c r="A17" s="240" t="s">
        <v>86</v>
      </c>
      <c r="B17" s="241"/>
      <c r="C17" s="242" t="s">
        <v>87</v>
      </c>
      <c r="D17" s="243"/>
      <c r="E17" s="243"/>
      <c r="F17" s="243"/>
      <c r="G17" s="243"/>
      <c r="H17" s="243"/>
      <c r="I17" s="243"/>
      <c r="J17" s="244"/>
      <c r="K17" s="244"/>
      <c r="L17" s="244"/>
      <c r="M17" s="244"/>
      <c r="N17" s="245"/>
      <c r="O17" s="244"/>
      <c r="P17" s="245"/>
    </row>
    <row r="18" spans="1:17" ht="36.75" customHeight="1">
      <c r="A18" s="241"/>
      <c r="B18" s="246"/>
      <c r="C18" s="247" t="s">
        <v>88</v>
      </c>
      <c r="D18" s="248"/>
      <c r="E18" s="249"/>
      <c r="F18" s="247" t="s">
        <v>89</v>
      </c>
      <c r="G18" s="248"/>
      <c r="H18" s="250" t="s">
        <v>90</v>
      </c>
      <c r="I18" s="251"/>
      <c r="J18" s="252"/>
      <c r="K18" s="252"/>
      <c r="L18" s="252"/>
      <c r="M18" s="245"/>
      <c r="N18" s="245"/>
      <c r="O18" s="245"/>
      <c r="P18" s="245"/>
      <c r="Q18" s="231"/>
    </row>
    <row r="19" spans="1:16" ht="18.75" customHeight="1">
      <c r="A19" s="253" t="s">
        <v>91</v>
      </c>
      <c r="B19" s="254"/>
      <c r="C19" s="255">
        <v>18</v>
      </c>
      <c r="D19" s="255"/>
      <c r="E19" s="256"/>
      <c r="F19" s="255">
        <v>17.9</v>
      </c>
      <c r="G19" s="255"/>
      <c r="H19" s="257">
        <f>F19-C19</f>
        <v>-0.10000000000000142</v>
      </c>
      <c r="I19" s="257"/>
      <c r="J19" s="252"/>
      <c r="K19" s="252"/>
      <c r="L19" s="252"/>
      <c r="M19" s="245"/>
      <c r="N19" s="245"/>
      <c r="O19" s="245"/>
      <c r="P19" s="245"/>
    </row>
    <row r="20" spans="1:16" ht="18.75" customHeight="1">
      <c r="A20" s="253" t="s">
        <v>92</v>
      </c>
      <c r="B20" s="254"/>
      <c r="C20" s="255">
        <v>15.3</v>
      </c>
      <c r="D20" s="255"/>
      <c r="E20" s="256"/>
      <c r="F20" s="255">
        <v>15.1</v>
      </c>
      <c r="G20" s="255"/>
      <c r="H20" s="257">
        <f>F20-C20</f>
        <v>-0.20000000000000107</v>
      </c>
      <c r="I20" s="257"/>
      <c r="J20" s="252"/>
      <c r="K20" s="252"/>
      <c r="L20" s="252"/>
      <c r="M20" s="245"/>
      <c r="N20" s="245"/>
      <c r="O20" s="245"/>
      <c r="P20" s="245"/>
    </row>
    <row r="21" spans="1:17" ht="18.75" customHeight="1">
      <c r="A21" s="258" t="s">
        <v>93</v>
      </c>
      <c r="B21" s="259"/>
      <c r="C21" s="260">
        <v>21.8</v>
      </c>
      <c r="D21" s="261"/>
      <c r="E21" s="262"/>
      <c r="F21" s="260">
        <v>22.2</v>
      </c>
      <c r="G21" s="261"/>
      <c r="H21" s="260">
        <f>F21-C21</f>
        <v>0.3999999999999986</v>
      </c>
      <c r="I21" s="261"/>
      <c r="J21" s="252"/>
      <c r="K21" s="252"/>
      <c r="L21" s="252"/>
      <c r="M21" s="245"/>
      <c r="N21" s="245"/>
      <c r="O21" s="245"/>
      <c r="P21" s="245"/>
      <c r="Q21" s="263"/>
    </row>
  </sheetData>
  <sheetProtection/>
  <mergeCells count="34">
    <mergeCell ref="R2:S4"/>
    <mergeCell ref="D2:F4"/>
    <mergeCell ref="G3:H4"/>
    <mergeCell ref="K4:L4"/>
    <mergeCell ref="M3:P3"/>
    <mergeCell ref="M4:N4"/>
    <mergeCell ref="O4:P4"/>
    <mergeCell ref="H21:I21"/>
    <mergeCell ref="H18:I18"/>
    <mergeCell ref="C21:D21"/>
    <mergeCell ref="F18:G18"/>
    <mergeCell ref="F19:G19"/>
    <mergeCell ref="F20:G20"/>
    <mergeCell ref="F21:G21"/>
    <mergeCell ref="A1:U1"/>
    <mergeCell ref="A19:B19"/>
    <mergeCell ref="A2:A5"/>
    <mergeCell ref="Q2:Q5"/>
    <mergeCell ref="B2:B5"/>
    <mergeCell ref="C2:C5"/>
    <mergeCell ref="G2:P2"/>
    <mergeCell ref="C17:I17"/>
    <mergeCell ref="H19:I19"/>
    <mergeCell ref="T3:U4"/>
    <mergeCell ref="A20:B20"/>
    <mergeCell ref="A21:B21"/>
    <mergeCell ref="A17:B18"/>
    <mergeCell ref="T2:U2"/>
    <mergeCell ref="C18:D18"/>
    <mergeCell ref="C19:D19"/>
    <mergeCell ref="C20:D20"/>
    <mergeCell ref="I3:L3"/>
    <mergeCell ref="I4:J4"/>
    <mergeCell ref="H20:I20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1">
      <selection activeCell="M40" sqref="M40"/>
    </sheetView>
  </sheetViews>
  <sheetFormatPr defaultColWidth="9.00390625" defaultRowHeight="12.75"/>
  <cols>
    <col min="1" max="1" width="23.625" style="3" customWidth="1"/>
    <col min="2" max="16" width="9.75390625" style="3" customWidth="1"/>
    <col min="17" max="16384" width="9.125" style="3" customWidth="1"/>
  </cols>
  <sheetData>
    <row r="1" spans="1:13" ht="61.5" customHeight="1" thickBo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27" customHeight="1" thickBo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8"/>
      <c r="I2" s="9" t="s">
        <v>4</v>
      </c>
      <c r="J2" s="10"/>
      <c r="K2" s="10"/>
      <c r="L2" s="10"/>
      <c r="M2" s="11"/>
    </row>
    <row r="3" spans="1:13" ht="56.25" customHeight="1" thickBot="1">
      <c r="A3" s="12"/>
      <c r="B3" s="13"/>
      <c r="C3" s="14" t="s">
        <v>5</v>
      </c>
      <c r="D3" s="15" t="s">
        <v>6</v>
      </c>
      <c r="E3" s="16" t="s">
        <v>7</v>
      </c>
      <c r="F3" s="15" t="s">
        <v>8</v>
      </c>
      <c r="G3" s="17" t="s">
        <v>9</v>
      </c>
      <c r="H3" s="18" t="s">
        <v>10</v>
      </c>
      <c r="I3" s="19" t="s">
        <v>11</v>
      </c>
      <c r="J3" s="20" t="s">
        <v>12</v>
      </c>
      <c r="K3" s="21" t="s">
        <v>13</v>
      </c>
      <c r="L3" s="21" t="s">
        <v>14</v>
      </c>
      <c r="M3" s="22" t="s">
        <v>15</v>
      </c>
    </row>
    <row r="4" spans="1:16" s="31" customFormat="1" ht="27" customHeight="1">
      <c r="A4" s="23" t="s">
        <v>16</v>
      </c>
      <c r="B4" s="24">
        <f aca="true" t="shared" si="0" ref="B4:B21">C4+D4+E4+F4+G4+H4</f>
        <v>2891</v>
      </c>
      <c r="C4" s="25">
        <v>833</v>
      </c>
      <c r="D4" s="26">
        <v>825</v>
      </c>
      <c r="E4" s="26">
        <v>634</v>
      </c>
      <c r="F4" s="26">
        <v>540</v>
      </c>
      <c r="G4" s="26">
        <v>53</v>
      </c>
      <c r="H4" s="27">
        <v>6</v>
      </c>
      <c r="I4" s="28">
        <v>216</v>
      </c>
      <c r="J4" s="29">
        <v>766</v>
      </c>
      <c r="K4" s="29">
        <v>341</v>
      </c>
      <c r="L4" s="29">
        <v>862</v>
      </c>
      <c r="M4" s="30">
        <v>706</v>
      </c>
      <c r="P4" s="32">
        <f aca="true" t="shared" si="1" ref="P4:P23">I4+J4+K4+L4+M4</f>
        <v>2891</v>
      </c>
    </row>
    <row r="5" spans="1:16" s="39" customFormat="1" ht="17.25" customHeight="1">
      <c r="A5" s="33" t="s">
        <v>17</v>
      </c>
      <c r="B5" s="34">
        <f t="shared" si="0"/>
        <v>1800</v>
      </c>
      <c r="C5" s="35">
        <v>487</v>
      </c>
      <c r="D5" s="36">
        <v>540</v>
      </c>
      <c r="E5" s="36">
        <v>406</v>
      </c>
      <c r="F5" s="36">
        <v>344</v>
      </c>
      <c r="G5" s="36">
        <v>23</v>
      </c>
      <c r="H5" s="37">
        <v>0</v>
      </c>
      <c r="I5" s="38">
        <v>157</v>
      </c>
      <c r="J5" s="36">
        <v>550</v>
      </c>
      <c r="K5" s="36">
        <v>263</v>
      </c>
      <c r="L5" s="36">
        <v>459</v>
      </c>
      <c r="M5" s="37">
        <v>371</v>
      </c>
      <c r="P5" s="40">
        <f t="shared" si="1"/>
        <v>1800</v>
      </c>
    </row>
    <row r="6" spans="1:16" s="31" customFormat="1" ht="27" customHeight="1">
      <c r="A6" s="41" t="s">
        <v>18</v>
      </c>
      <c r="B6" s="42">
        <f t="shared" si="0"/>
        <v>541</v>
      </c>
      <c r="C6" s="43">
        <v>163</v>
      </c>
      <c r="D6" s="44">
        <v>155</v>
      </c>
      <c r="E6" s="44">
        <v>115</v>
      </c>
      <c r="F6" s="44">
        <v>92</v>
      </c>
      <c r="G6" s="44">
        <v>14</v>
      </c>
      <c r="H6" s="45">
        <v>2</v>
      </c>
      <c r="I6" s="46">
        <v>17</v>
      </c>
      <c r="J6" s="44">
        <v>105</v>
      </c>
      <c r="K6" s="44">
        <v>22</v>
      </c>
      <c r="L6" s="44">
        <v>206</v>
      </c>
      <c r="M6" s="45">
        <v>191</v>
      </c>
      <c r="P6" s="32">
        <f t="shared" si="1"/>
        <v>541</v>
      </c>
    </row>
    <row r="7" spans="1:16" s="39" customFormat="1" ht="17.25" customHeight="1">
      <c r="A7" s="33" t="s">
        <v>17</v>
      </c>
      <c r="B7" s="34">
        <f t="shared" si="0"/>
        <v>317</v>
      </c>
      <c r="C7" s="35">
        <v>96</v>
      </c>
      <c r="D7" s="36">
        <v>102</v>
      </c>
      <c r="E7" s="36">
        <v>74</v>
      </c>
      <c r="F7" s="36">
        <v>40</v>
      </c>
      <c r="G7" s="36">
        <v>5</v>
      </c>
      <c r="H7" s="37">
        <v>0</v>
      </c>
      <c r="I7" s="38">
        <v>15</v>
      </c>
      <c r="J7" s="36">
        <v>79</v>
      </c>
      <c r="K7" s="36">
        <v>19</v>
      </c>
      <c r="L7" s="36">
        <v>115</v>
      </c>
      <c r="M7" s="37">
        <v>89</v>
      </c>
      <c r="P7" s="40">
        <f t="shared" si="1"/>
        <v>317</v>
      </c>
    </row>
    <row r="8" spans="1:16" s="31" customFormat="1" ht="27" customHeight="1">
      <c r="A8" s="41" t="s">
        <v>19</v>
      </c>
      <c r="B8" s="42">
        <f t="shared" si="0"/>
        <v>541</v>
      </c>
      <c r="C8" s="43">
        <v>194</v>
      </c>
      <c r="D8" s="44">
        <v>133</v>
      </c>
      <c r="E8" s="44">
        <v>108</v>
      </c>
      <c r="F8" s="44">
        <v>87</v>
      </c>
      <c r="G8" s="44">
        <v>18</v>
      </c>
      <c r="H8" s="45">
        <v>1</v>
      </c>
      <c r="I8" s="46">
        <v>12</v>
      </c>
      <c r="J8" s="44">
        <v>122</v>
      </c>
      <c r="K8" s="44">
        <v>49</v>
      </c>
      <c r="L8" s="44">
        <v>195</v>
      </c>
      <c r="M8" s="45">
        <v>163</v>
      </c>
      <c r="P8" s="32">
        <f t="shared" si="1"/>
        <v>541</v>
      </c>
    </row>
    <row r="9" spans="1:16" s="39" customFormat="1" ht="17.25" customHeight="1">
      <c r="A9" s="33" t="s">
        <v>17</v>
      </c>
      <c r="B9" s="34">
        <f t="shared" si="0"/>
        <v>310</v>
      </c>
      <c r="C9" s="35">
        <v>130</v>
      </c>
      <c r="D9" s="36">
        <v>69</v>
      </c>
      <c r="E9" s="36">
        <v>60</v>
      </c>
      <c r="F9" s="36">
        <v>46</v>
      </c>
      <c r="G9" s="36">
        <v>5</v>
      </c>
      <c r="H9" s="37">
        <v>0</v>
      </c>
      <c r="I9" s="38">
        <v>11</v>
      </c>
      <c r="J9" s="36">
        <v>83</v>
      </c>
      <c r="K9" s="36">
        <v>41</v>
      </c>
      <c r="L9" s="36">
        <v>98</v>
      </c>
      <c r="M9" s="37">
        <v>77</v>
      </c>
      <c r="P9" s="40">
        <f t="shared" si="1"/>
        <v>310</v>
      </c>
    </row>
    <row r="10" spans="1:16" s="31" customFormat="1" ht="27" customHeight="1">
      <c r="A10" s="41" t="s">
        <v>20</v>
      </c>
      <c r="B10" s="42">
        <f t="shared" si="0"/>
        <v>484</v>
      </c>
      <c r="C10" s="43">
        <v>175</v>
      </c>
      <c r="D10" s="44">
        <v>167</v>
      </c>
      <c r="E10" s="44">
        <v>63</v>
      </c>
      <c r="F10" s="44">
        <v>70</v>
      </c>
      <c r="G10" s="44">
        <v>8</v>
      </c>
      <c r="H10" s="45">
        <v>1</v>
      </c>
      <c r="I10" s="46">
        <v>24</v>
      </c>
      <c r="J10" s="44">
        <v>122</v>
      </c>
      <c r="K10" s="44">
        <v>21</v>
      </c>
      <c r="L10" s="44">
        <v>180</v>
      </c>
      <c r="M10" s="45">
        <v>137</v>
      </c>
      <c r="P10" s="32">
        <f t="shared" si="1"/>
        <v>484</v>
      </c>
    </row>
    <row r="11" spans="1:16" s="39" customFormat="1" ht="17.25" customHeight="1">
      <c r="A11" s="33" t="s">
        <v>17</v>
      </c>
      <c r="B11" s="34">
        <f t="shared" si="0"/>
        <v>278</v>
      </c>
      <c r="C11" s="35">
        <v>112</v>
      </c>
      <c r="D11" s="36">
        <v>95</v>
      </c>
      <c r="E11" s="36">
        <v>36</v>
      </c>
      <c r="F11" s="36">
        <v>34</v>
      </c>
      <c r="G11" s="36">
        <v>1</v>
      </c>
      <c r="H11" s="37">
        <v>0</v>
      </c>
      <c r="I11" s="38">
        <v>18</v>
      </c>
      <c r="J11" s="36">
        <v>84</v>
      </c>
      <c r="K11" s="36">
        <v>14</v>
      </c>
      <c r="L11" s="36">
        <v>101</v>
      </c>
      <c r="M11" s="37">
        <v>61</v>
      </c>
      <c r="P11" s="40">
        <f t="shared" si="1"/>
        <v>278</v>
      </c>
    </row>
    <row r="12" spans="1:16" s="31" customFormat="1" ht="27" customHeight="1">
      <c r="A12" s="41" t="s">
        <v>21</v>
      </c>
      <c r="B12" s="42">
        <f t="shared" si="0"/>
        <v>691</v>
      </c>
      <c r="C12" s="43">
        <v>224</v>
      </c>
      <c r="D12" s="44">
        <v>228</v>
      </c>
      <c r="E12" s="44">
        <v>138</v>
      </c>
      <c r="F12" s="44">
        <v>89</v>
      </c>
      <c r="G12" s="44">
        <v>8</v>
      </c>
      <c r="H12" s="45">
        <v>4</v>
      </c>
      <c r="I12" s="46">
        <v>6</v>
      </c>
      <c r="J12" s="44">
        <v>145</v>
      </c>
      <c r="K12" s="44">
        <v>48</v>
      </c>
      <c r="L12" s="44">
        <v>291</v>
      </c>
      <c r="M12" s="45">
        <v>201</v>
      </c>
      <c r="P12" s="32">
        <f t="shared" si="1"/>
        <v>691</v>
      </c>
    </row>
    <row r="13" spans="1:16" s="39" customFormat="1" ht="17.25" customHeight="1">
      <c r="A13" s="33" t="s">
        <v>17</v>
      </c>
      <c r="B13" s="34">
        <f t="shared" si="0"/>
        <v>412</v>
      </c>
      <c r="C13" s="35">
        <v>117</v>
      </c>
      <c r="D13" s="36">
        <v>163</v>
      </c>
      <c r="E13" s="36">
        <v>85</v>
      </c>
      <c r="F13" s="36">
        <v>44</v>
      </c>
      <c r="G13" s="36">
        <v>3</v>
      </c>
      <c r="H13" s="37">
        <v>0</v>
      </c>
      <c r="I13" s="38">
        <v>5</v>
      </c>
      <c r="J13" s="36">
        <v>99</v>
      </c>
      <c r="K13" s="36">
        <v>38</v>
      </c>
      <c r="L13" s="36">
        <v>169</v>
      </c>
      <c r="M13" s="37">
        <v>101</v>
      </c>
      <c r="P13" s="40">
        <f t="shared" si="1"/>
        <v>412</v>
      </c>
    </row>
    <row r="14" spans="1:16" s="31" customFormat="1" ht="27" customHeight="1">
      <c r="A14" s="41" t="s">
        <v>22</v>
      </c>
      <c r="B14" s="42">
        <f t="shared" si="0"/>
        <v>386</v>
      </c>
      <c r="C14" s="43">
        <v>122</v>
      </c>
      <c r="D14" s="44">
        <v>121</v>
      </c>
      <c r="E14" s="44">
        <v>80</v>
      </c>
      <c r="F14" s="44">
        <v>50</v>
      </c>
      <c r="G14" s="44">
        <v>11</v>
      </c>
      <c r="H14" s="45">
        <v>2</v>
      </c>
      <c r="I14" s="46">
        <v>24</v>
      </c>
      <c r="J14" s="44">
        <v>80</v>
      </c>
      <c r="K14" s="44">
        <v>33</v>
      </c>
      <c r="L14" s="44">
        <v>127</v>
      </c>
      <c r="M14" s="45">
        <v>122</v>
      </c>
      <c r="P14" s="32">
        <f t="shared" si="1"/>
        <v>386</v>
      </c>
    </row>
    <row r="15" spans="1:16" s="39" customFormat="1" ht="17.25" customHeight="1">
      <c r="A15" s="33" t="s">
        <v>17</v>
      </c>
      <c r="B15" s="34">
        <f t="shared" si="0"/>
        <v>242</v>
      </c>
      <c r="C15" s="35">
        <v>76</v>
      </c>
      <c r="D15" s="36">
        <v>78</v>
      </c>
      <c r="E15" s="36">
        <v>57</v>
      </c>
      <c r="F15" s="36">
        <v>29</v>
      </c>
      <c r="G15" s="36">
        <v>2</v>
      </c>
      <c r="H15" s="37">
        <v>0</v>
      </c>
      <c r="I15" s="38">
        <v>18</v>
      </c>
      <c r="J15" s="36">
        <v>61</v>
      </c>
      <c r="K15" s="36">
        <v>29</v>
      </c>
      <c r="L15" s="36">
        <v>75</v>
      </c>
      <c r="M15" s="37">
        <v>59</v>
      </c>
      <c r="P15" s="40">
        <f t="shared" si="1"/>
        <v>242</v>
      </c>
    </row>
    <row r="16" spans="1:16" s="31" customFormat="1" ht="27" customHeight="1">
      <c r="A16" s="41" t="s">
        <v>23</v>
      </c>
      <c r="B16" s="42">
        <f t="shared" si="0"/>
        <v>1127</v>
      </c>
      <c r="C16" s="43">
        <v>362</v>
      </c>
      <c r="D16" s="44">
        <v>332</v>
      </c>
      <c r="E16" s="44">
        <v>234</v>
      </c>
      <c r="F16" s="44">
        <v>176</v>
      </c>
      <c r="G16" s="44">
        <v>19</v>
      </c>
      <c r="H16" s="45">
        <v>4</v>
      </c>
      <c r="I16" s="46">
        <v>59</v>
      </c>
      <c r="J16" s="44">
        <v>248</v>
      </c>
      <c r="K16" s="44">
        <v>67</v>
      </c>
      <c r="L16" s="44">
        <v>399</v>
      </c>
      <c r="M16" s="45">
        <v>354</v>
      </c>
      <c r="P16" s="32">
        <f t="shared" si="1"/>
        <v>1127</v>
      </c>
    </row>
    <row r="17" spans="1:16" s="39" customFormat="1" ht="17.25" customHeight="1">
      <c r="A17" s="33" t="s">
        <v>17</v>
      </c>
      <c r="B17" s="34">
        <f t="shared" si="0"/>
        <v>663</v>
      </c>
      <c r="C17" s="35">
        <v>209</v>
      </c>
      <c r="D17" s="36">
        <v>213</v>
      </c>
      <c r="E17" s="36">
        <v>138</v>
      </c>
      <c r="F17" s="36">
        <v>100</v>
      </c>
      <c r="G17" s="36">
        <v>3</v>
      </c>
      <c r="H17" s="37">
        <v>0</v>
      </c>
      <c r="I17" s="38">
        <v>53</v>
      </c>
      <c r="J17" s="36">
        <v>178</v>
      </c>
      <c r="K17" s="36">
        <v>55</v>
      </c>
      <c r="L17" s="36">
        <v>220</v>
      </c>
      <c r="M17" s="37">
        <v>157</v>
      </c>
      <c r="P17" s="40">
        <f t="shared" si="1"/>
        <v>663</v>
      </c>
    </row>
    <row r="18" spans="1:16" s="31" customFormat="1" ht="27" customHeight="1">
      <c r="A18" s="41" t="s">
        <v>24</v>
      </c>
      <c r="B18" s="42">
        <f t="shared" si="0"/>
        <v>632</v>
      </c>
      <c r="C18" s="43">
        <v>200</v>
      </c>
      <c r="D18" s="44">
        <v>190</v>
      </c>
      <c r="E18" s="44">
        <v>145</v>
      </c>
      <c r="F18" s="44">
        <v>82</v>
      </c>
      <c r="G18" s="44">
        <v>13</v>
      </c>
      <c r="H18" s="45">
        <v>2</v>
      </c>
      <c r="I18" s="46">
        <v>26</v>
      </c>
      <c r="J18" s="44">
        <v>166</v>
      </c>
      <c r="K18" s="44">
        <v>51</v>
      </c>
      <c r="L18" s="44">
        <v>219</v>
      </c>
      <c r="M18" s="45">
        <v>170</v>
      </c>
      <c r="P18" s="32">
        <f t="shared" si="1"/>
        <v>632</v>
      </c>
    </row>
    <row r="19" spans="1:16" s="39" customFormat="1" ht="17.25" customHeight="1">
      <c r="A19" s="33" t="s">
        <v>17</v>
      </c>
      <c r="B19" s="34">
        <f t="shared" si="0"/>
        <v>394</v>
      </c>
      <c r="C19" s="35">
        <v>117</v>
      </c>
      <c r="D19" s="36">
        <v>138</v>
      </c>
      <c r="E19" s="36">
        <v>92</v>
      </c>
      <c r="F19" s="36">
        <v>45</v>
      </c>
      <c r="G19" s="36">
        <v>2</v>
      </c>
      <c r="H19" s="37">
        <v>0</v>
      </c>
      <c r="I19" s="38">
        <v>21</v>
      </c>
      <c r="J19" s="36">
        <v>125</v>
      </c>
      <c r="K19" s="36">
        <v>37</v>
      </c>
      <c r="L19" s="36">
        <v>129</v>
      </c>
      <c r="M19" s="37">
        <v>82</v>
      </c>
      <c r="P19" s="40">
        <f t="shared" si="1"/>
        <v>394</v>
      </c>
    </row>
    <row r="20" spans="1:16" s="31" customFormat="1" ht="27" customHeight="1">
      <c r="A20" s="41" t="s">
        <v>25</v>
      </c>
      <c r="B20" s="42">
        <f t="shared" si="0"/>
        <v>716</v>
      </c>
      <c r="C20" s="43">
        <v>224</v>
      </c>
      <c r="D20" s="44">
        <v>238</v>
      </c>
      <c r="E20" s="44">
        <v>146</v>
      </c>
      <c r="F20" s="44">
        <v>93</v>
      </c>
      <c r="G20" s="44">
        <v>13</v>
      </c>
      <c r="H20" s="45">
        <v>2</v>
      </c>
      <c r="I20" s="46">
        <v>30</v>
      </c>
      <c r="J20" s="44">
        <v>143</v>
      </c>
      <c r="K20" s="44">
        <v>48</v>
      </c>
      <c r="L20" s="44">
        <v>284</v>
      </c>
      <c r="M20" s="45">
        <v>211</v>
      </c>
      <c r="P20" s="32">
        <f t="shared" si="1"/>
        <v>716</v>
      </c>
    </row>
    <row r="21" spans="1:16" s="39" customFormat="1" ht="17.25" customHeight="1" thickBot="1">
      <c r="A21" s="47" t="s">
        <v>17</v>
      </c>
      <c r="B21" s="34">
        <f t="shared" si="0"/>
        <v>416</v>
      </c>
      <c r="C21" s="48">
        <v>133</v>
      </c>
      <c r="D21" s="49">
        <v>147</v>
      </c>
      <c r="E21" s="49">
        <v>79</v>
      </c>
      <c r="F21" s="49">
        <v>51</v>
      </c>
      <c r="G21" s="49">
        <v>6</v>
      </c>
      <c r="H21" s="50">
        <v>0</v>
      </c>
      <c r="I21" s="51">
        <v>21</v>
      </c>
      <c r="J21" s="49">
        <v>99</v>
      </c>
      <c r="K21" s="49">
        <v>40</v>
      </c>
      <c r="L21" s="49">
        <v>149</v>
      </c>
      <c r="M21" s="50">
        <v>107</v>
      </c>
      <c r="P21" s="40">
        <f t="shared" si="1"/>
        <v>416</v>
      </c>
    </row>
    <row r="22" spans="1:16" s="31" customFormat="1" ht="30" customHeight="1">
      <c r="A22" s="52" t="s">
        <v>26</v>
      </c>
      <c r="B22" s="53">
        <f aca="true" t="shared" si="2" ref="B22:M22">B4+B6+B8+B10+B12+B14+B16+B18+B20</f>
        <v>8009</v>
      </c>
      <c r="C22" s="54">
        <f t="shared" si="2"/>
        <v>2497</v>
      </c>
      <c r="D22" s="55">
        <f t="shared" si="2"/>
        <v>2389</v>
      </c>
      <c r="E22" s="55">
        <f t="shared" si="2"/>
        <v>1663</v>
      </c>
      <c r="F22" s="55">
        <f t="shared" si="2"/>
        <v>1279</v>
      </c>
      <c r="G22" s="55">
        <f t="shared" si="2"/>
        <v>157</v>
      </c>
      <c r="H22" s="56">
        <f t="shared" si="2"/>
        <v>24</v>
      </c>
      <c r="I22" s="57">
        <f t="shared" si="2"/>
        <v>414</v>
      </c>
      <c r="J22" s="55">
        <f t="shared" si="2"/>
        <v>1897</v>
      </c>
      <c r="K22" s="55">
        <f t="shared" si="2"/>
        <v>680</v>
      </c>
      <c r="L22" s="55">
        <f t="shared" si="2"/>
        <v>2763</v>
      </c>
      <c r="M22" s="56">
        <f t="shared" si="2"/>
        <v>2255</v>
      </c>
      <c r="P22" s="32">
        <f t="shared" si="1"/>
        <v>8009</v>
      </c>
    </row>
    <row r="23" spans="1:16" s="39" customFormat="1" ht="17.25" customHeight="1" thickBot="1">
      <c r="A23" s="58" t="s">
        <v>17</v>
      </c>
      <c r="B23" s="59">
        <f aca="true" t="shared" si="3" ref="B23:M23">B5+B7+B9+B11+B13+B15+B17+B19+B21</f>
        <v>4832</v>
      </c>
      <c r="C23" s="60">
        <f t="shared" si="3"/>
        <v>1477</v>
      </c>
      <c r="D23" s="61">
        <f t="shared" si="3"/>
        <v>1545</v>
      </c>
      <c r="E23" s="61">
        <f t="shared" si="3"/>
        <v>1027</v>
      </c>
      <c r="F23" s="61">
        <f t="shared" si="3"/>
        <v>733</v>
      </c>
      <c r="G23" s="61">
        <f t="shared" si="3"/>
        <v>50</v>
      </c>
      <c r="H23" s="62">
        <f t="shared" si="3"/>
        <v>0</v>
      </c>
      <c r="I23" s="63">
        <f t="shared" si="3"/>
        <v>319</v>
      </c>
      <c r="J23" s="61">
        <f t="shared" si="3"/>
        <v>1358</v>
      </c>
      <c r="K23" s="61">
        <f t="shared" si="3"/>
        <v>536</v>
      </c>
      <c r="L23" s="61">
        <f t="shared" si="3"/>
        <v>1515</v>
      </c>
      <c r="M23" s="62">
        <f t="shared" si="3"/>
        <v>1104</v>
      </c>
      <c r="P23" s="40">
        <f t="shared" si="1"/>
        <v>4832</v>
      </c>
    </row>
    <row r="24" spans="1:2" ht="33" customHeight="1" thickBot="1">
      <c r="A24" s="64"/>
      <c r="B24" s="65"/>
    </row>
    <row r="25" spans="1:16" ht="27" customHeight="1" thickBot="1">
      <c r="A25" s="66" t="s">
        <v>1</v>
      </c>
      <c r="B25" s="4" t="s">
        <v>2</v>
      </c>
      <c r="C25" s="6" t="s">
        <v>27</v>
      </c>
      <c r="D25" s="7"/>
      <c r="E25" s="7"/>
      <c r="F25" s="7"/>
      <c r="G25" s="7"/>
      <c r="H25" s="7"/>
      <c r="I25" s="8"/>
      <c r="J25" s="6" t="s">
        <v>28</v>
      </c>
      <c r="K25" s="7"/>
      <c r="L25" s="7"/>
      <c r="M25" s="7"/>
      <c r="N25" s="7"/>
      <c r="O25" s="8"/>
      <c r="P25" s="67"/>
    </row>
    <row r="26" spans="1:15" ht="47.25" customHeight="1" thickBot="1">
      <c r="A26" s="68"/>
      <c r="B26" s="12"/>
      <c r="C26" s="69" t="s">
        <v>29</v>
      </c>
      <c r="D26" s="70" t="s">
        <v>30</v>
      </c>
      <c r="E26" s="70" t="s">
        <v>31</v>
      </c>
      <c r="F26" s="70" t="s">
        <v>32</v>
      </c>
      <c r="G26" s="70" t="s">
        <v>33</v>
      </c>
      <c r="H26" s="70" t="s">
        <v>34</v>
      </c>
      <c r="I26" s="71" t="s">
        <v>35</v>
      </c>
      <c r="J26" s="72" t="s">
        <v>36</v>
      </c>
      <c r="K26" s="73" t="s">
        <v>37</v>
      </c>
      <c r="L26" s="73" t="s">
        <v>38</v>
      </c>
      <c r="M26" s="73" t="s">
        <v>39</v>
      </c>
      <c r="N26" s="73" t="s">
        <v>40</v>
      </c>
      <c r="O26" s="74" t="s">
        <v>41</v>
      </c>
    </row>
    <row r="27" spans="1:16" s="31" customFormat="1" ht="27" customHeight="1">
      <c r="A27" s="23" t="s">
        <v>16</v>
      </c>
      <c r="B27" s="75">
        <f aca="true" t="shared" si="4" ref="B27:B44">C27+D27+E27+F27+G27+H27+I27</f>
        <v>2891</v>
      </c>
      <c r="C27" s="76">
        <v>325</v>
      </c>
      <c r="D27" s="77">
        <v>779</v>
      </c>
      <c r="E27" s="77">
        <v>438</v>
      </c>
      <c r="F27" s="77">
        <v>486</v>
      </c>
      <c r="G27" s="77">
        <v>293</v>
      </c>
      <c r="H27" s="77">
        <v>28</v>
      </c>
      <c r="I27" s="78">
        <v>542</v>
      </c>
      <c r="J27" s="79">
        <v>213</v>
      </c>
      <c r="K27" s="80">
        <v>517</v>
      </c>
      <c r="L27" s="80">
        <v>348</v>
      </c>
      <c r="M27" s="80">
        <v>457</v>
      </c>
      <c r="N27" s="80">
        <v>464</v>
      </c>
      <c r="O27" s="81">
        <v>892</v>
      </c>
      <c r="P27" s="82">
        <f aca="true" t="shared" si="5" ref="P27:P46">SUM(J27:O27)</f>
        <v>2891</v>
      </c>
    </row>
    <row r="28" spans="1:16" s="39" customFormat="1" ht="16.5" customHeight="1">
      <c r="A28" s="33" t="s">
        <v>17</v>
      </c>
      <c r="B28" s="83">
        <f t="shared" si="4"/>
        <v>1800</v>
      </c>
      <c r="C28" s="84">
        <v>227</v>
      </c>
      <c r="D28" s="85">
        <v>464</v>
      </c>
      <c r="E28" s="85">
        <v>259</v>
      </c>
      <c r="F28" s="85">
        <v>320</v>
      </c>
      <c r="G28" s="85">
        <v>161</v>
      </c>
      <c r="H28" s="85">
        <v>7</v>
      </c>
      <c r="I28" s="86">
        <v>362</v>
      </c>
      <c r="J28" s="84">
        <v>107</v>
      </c>
      <c r="K28" s="85">
        <v>307</v>
      </c>
      <c r="L28" s="85">
        <v>195</v>
      </c>
      <c r="M28" s="85">
        <v>245</v>
      </c>
      <c r="N28" s="85">
        <v>282</v>
      </c>
      <c r="O28" s="87">
        <v>664</v>
      </c>
      <c r="P28" s="88">
        <f t="shared" si="5"/>
        <v>1800</v>
      </c>
    </row>
    <row r="29" spans="1:16" s="31" customFormat="1" ht="27" customHeight="1">
      <c r="A29" s="41" t="s">
        <v>18</v>
      </c>
      <c r="B29" s="75">
        <f t="shared" si="4"/>
        <v>541</v>
      </c>
      <c r="C29" s="89">
        <v>53</v>
      </c>
      <c r="D29" s="90">
        <v>170</v>
      </c>
      <c r="E29" s="90">
        <v>80</v>
      </c>
      <c r="F29" s="90">
        <v>102</v>
      </c>
      <c r="G29" s="90">
        <v>36</v>
      </c>
      <c r="H29" s="90">
        <v>3</v>
      </c>
      <c r="I29" s="91">
        <v>97</v>
      </c>
      <c r="J29" s="89">
        <v>26</v>
      </c>
      <c r="K29" s="90">
        <v>91</v>
      </c>
      <c r="L29" s="90">
        <v>49</v>
      </c>
      <c r="M29" s="90">
        <v>100</v>
      </c>
      <c r="N29" s="90">
        <v>95</v>
      </c>
      <c r="O29" s="92">
        <v>180</v>
      </c>
      <c r="P29" s="82">
        <f t="shared" si="5"/>
        <v>541</v>
      </c>
    </row>
    <row r="30" spans="1:16" s="39" customFormat="1" ht="16.5" customHeight="1">
      <c r="A30" s="33" t="s">
        <v>17</v>
      </c>
      <c r="B30" s="83">
        <f t="shared" si="4"/>
        <v>317</v>
      </c>
      <c r="C30" s="84">
        <v>39</v>
      </c>
      <c r="D30" s="85">
        <v>106</v>
      </c>
      <c r="E30" s="85">
        <v>43</v>
      </c>
      <c r="F30" s="85">
        <v>48</v>
      </c>
      <c r="G30" s="85">
        <v>17</v>
      </c>
      <c r="H30" s="85">
        <v>0</v>
      </c>
      <c r="I30" s="86">
        <v>64</v>
      </c>
      <c r="J30" s="84">
        <v>8</v>
      </c>
      <c r="K30" s="85">
        <v>48</v>
      </c>
      <c r="L30" s="85">
        <v>24</v>
      </c>
      <c r="M30" s="85">
        <v>53</v>
      </c>
      <c r="N30" s="85">
        <v>56</v>
      </c>
      <c r="O30" s="87">
        <v>128</v>
      </c>
      <c r="P30" s="88">
        <f t="shared" si="5"/>
        <v>317</v>
      </c>
    </row>
    <row r="31" spans="1:16" s="31" customFormat="1" ht="27" customHeight="1">
      <c r="A31" s="41" t="s">
        <v>19</v>
      </c>
      <c r="B31" s="75">
        <f t="shared" si="4"/>
        <v>541</v>
      </c>
      <c r="C31" s="89">
        <v>42</v>
      </c>
      <c r="D31" s="90">
        <v>196</v>
      </c>
      <c r="E31" s="90">
        <v>73</v>
      </c>
      <c r="F31" s="90">
        <v>60</v>
      </c>
      <c r="G31" s="90">
        <v>28</v>
      </c>
      <c r="H31" s="90">
        <v>1</v>
      </c>
      <c r="I31" s="91">
        <v>141</v>
      </c>
      <c r="J31" s="89">
        <v>33</v>
      </c>
      <c r="K31" s="90">
        <v>67</v>
      </c>
      <c r="L31" s="90">
        <v>40</v>
      </c>
      <c r="M31" s="90">
        <v>124</v>
      </c>
      <c r="N31" s="90">
        <v>93</v>
      </c>
      <c r="O31" s="92">
        <v>184</v>
      </c>
      <c r="P31" s="82">
        <f t="shared" si="5"/>
        <v>541</v>
      </c>
    </row>
    <row r="32" spans="1:16" s="39" customFormat="1" ht="16.5" customHeight="1">
      <c r="A32" s="33" t="s">
        <v>17</v>
      </c>
      <c r="B32" s="83">
        <f t="shared" si="4"/>
        <v>310</v>
      </c>
      <c r="C32" s="84">
        <v>31</v>
      </c>
      <c r="D32" s="85">
        <v>110</v>
      </c>
      <c r="E32" s="85">
        <v>31</v>
      </c>
      <c r="F32" s="85">
        <v>30</v>
      </c>
      <c r="G32" s="85">
        <v>7</v>
      </c>
      <c r="H32" s="85">
        <v>0</v>
      </c>
      <c r="I32" s="86">
        <v>101</v>
      </c>
      <c r="J32" s="84">
        <v>16</v>
      </c>
      <c r="K32" s="85">
        <v>41</v>
      </c>
      <c r="L32" s="85">
        <v>15</v>
      </c>
      <c r="M32" s="85">
        <v>70</v>
      </c>
      <c r="N32" s="85">
        <v>48</v>
      </c>
      <c r="O32" s="87">
        <v>120</v>
      </c>
      <c r="P32" s="88">
        <f t="shared" si="5"/>
        <v>310</v>
      </c>
    </row>
    <row r="33" spans="1:16" s="31" customFormat="1" ht="27" customHeight="1">
      <c r="A33" s="41" t="s">
        <v>20</v>
      </c>
      <c r="B33" s="75">
        <f t="shared" si="4"/>
        <v>484</v>
      </c>
      <c r="C33" s="89">
        <v>51</v>
      </c>
      <c r="D33" s="90">
        <v>159</v>
      </c>
      <c r="E33" s="90">
        <v>88</v>
      </c>
      <c r="F33" s="90">
        <v>50</v>
      </c>
      <c r="G33" s="90">
        <v>20</v>
      </c>
      <c r="H33" s="90">
        <v>3</v>
      </c>
      <c r="I33" s="91">
        <v>113</v>
      </c>
      <c r="J33" s="89">
        <v>30</v>
      </c>
      <c r="K33" s="90">
        <v>76</v>
      </c>
      <c r="L33" s="90">
        <v>56</v>
      </c>
      <c r="M33" s="90">
        <v>81</v>
      </c>
      <c r="N33" s="90">
        <v>95</v>
      </c>
      <c r="O33" s="92">
        <v>146</v>
      </c>
      <c r="P33" s="82">
        <f t="shared" si="5"/>
        <v>484</v>
      </c>
    </row>
    <row r="34" spans="1:16" s="39" customFormat="1" ht="16.5" customHeight="1">
      <c r="A34" s="33" t="s">
        <v>17</v>
      </c>
      <c r="B34" s="83">
        <f t="shared" si="4"/>
        <v>278</v>
      </c>
      <c r="C34" s="84">
        <v>35</v>
      </c>
      <c r="D34" s="85">
        <v>80</v>
      </c>
      <c r="E34" s="85">
        <v>50</v>
      </c>
      <c r="F34" s="85">
        <v>29</v>
      </c>
      <c r="G34" s="85">
        <v>6</v>
      </c>
      <c r="H34" s="85">
        <v>2</v>
      </c>
      <c r="I34" s="86">
        <v>76</v>
      </c>
      <c r="J34" s="84">
        <v>11</v>
      </c>
      <c r="K34" s="85">
        <v>41</v>
      </c>
      <c r="L34" s="85">
        <v>34</v>
      </c>
      <c r="M34" s="85">
        <v>43</v>
      </c>
      <c r="N34" s="85">
        <v>56</v>
      </c>
      <c r="O34" s="87">
        <v>93</v>
      </c>
      <c r="P34" s="88">
        <f t="shared" si="5"/>
        <v>278</v>
      </c>
    </row>
    <row r="35" spans="1:16" s="31" customFormat="1" ht="27" customHeight="1">
      <c r="A35" s="41" t="s">
        <v>21</v>
      </c>
      <c r="B35" s="75">
        <f t="shared" si="4"/>
        <v>691</v>
      </c>
      <c r="C35" s="89">
        <v>56</v>
      </c>
      <c r="D35" s="90">
        <v>210</v>
      </c>
      <c r="E35" s="90">
        <v>140</v>
      </c>
      <c r="F35" s="90">
        <v>134</v>
      </c>
      <c r="G35" s="90">
        <v>40</v>
      </c>
      <c r="H35" s="90">
        <v>6</v>
      </c>
      <c r="I35" s="91">
        <v>105</v>
      </c>
      <c r="J35" s="89">
        <v>46</v>
      </c>
      <c r="K35" s="90">
        <v>188</v>
      </c>
      <c r="L35" s="90">
        <v>151</v>
      </c>
      <c r="M35" s="90">
        <v>79</v>
      </c>
      <c r="N35" s="90">
        <v>88</v>
      </c>
      <c r="O35" s="92">
        <v>139</v>
      </c>
      <c r="P35" s="82">
        <f t="shared" si="5"/>
        <v>691</v>
      </c>
    </row>
    <row r="36" spans="1:16" s="39" customFormat="1" ht="16.5" customHeight="1">
      <c r="A36" s="33" t="s">
        <v>17</v>
      </c>
      <c r="B36" s="83">
        <f t="shared" si="4"/>
        <v>412</v>
      </c>
      <c r="C36" s="84">
        <v>40</v>
      </c>
      <c r="D36" s="85">
        <v>129</v>
      </c>
      <c r="E36" s="85">
        <v>88</v>
      </c>
      <c r="F36" s="85">
        <v>79</v>
      </c>
      <c r="G36" s="85">
        <v>18</v>
      </c>
      <c r="H36" s="85">
        <v>1</v>
      </c>
      <c r="I36" s="86">
        <v>57</v>
      </c>
      <c r="J36" s="84">
        <v>24</v>
      </c>
      <c r="K36" s="85">
        <v>131</v>
      </c>
      <c r="L36" s="85">
        <v>98</v>
      </c>
      <c r="M36" s="85">
        <v>31</v>
      </c>
      <c r="N36" s="85">
        <v>43</v>
      </c>
      <c r="O36" s="87">
        <v>85</v>
      </c>
      <c r="P36" s="88">
        <f t="shared" si="5"/>
        <v>412</v>
      </c>
    </row>
    <row r="37" spans="1:16" s="31" customFormat="1" ht="27" customHeight="1">
      <c r="A37" s="41" t="s">
        <v>22</v>
      </c>
      <c r="B37" s="75">
        <f t="shared" si="4"/>
        <v>386</v>
      </c>
      <c r="C37" s="89">
        <v>42</v>
      </c>
      <c r="D37" s="90">
        <v>129</v>
      </c>
      <c r="E37" s="90">
        <v>69</v>
      </c>
      <c r="F37" s="90">
        <v>48</v>
      </c>
      <c r="G37" s="90">
        <v>21</v>
      </c>
      <c r="H37" s="90">
        <v>0</v>
      </c>
      <c r="I37" s="91">
        <v>77</v>
      </c>
      <c r="J37" s="89">
        <v>19</v>
      </c>
      <c r="K37" s="90">
        <v>60</v>
      </c>
      <c r="L37" s="90">
        <v>40</v>
      </c>
      <c r="M37" s="90">
        <v>67</v>
      </c>
      <c r="N37" s="90">
        <v>84</v>
      </c>
      <c r="O37" s="92">
        <v>116</v>
      </c>
      <c r="P37" s="82">
        <f t="shared" si="5"/>
        <v>386</v>
      </c>
    </row>
    <row r="38" spans="1:16" s="39" customFormat="1" ht="16.5" customHeight="1">
      <c r="A38" s="33" t="s">
        <v>17</v>
      </c>
      <c r="B38" s="83">
        <f t="shared" si="4"/>
        <v>242</v>
      </c>
      <c r="C38" s="84">
        <v>30</v>
      </c>
      <c r="D38" s="85">
        <v>81</v>
      </c>
      <c r="E38" s="85">
        <v>40</v>
      </c>
      <c r="F38" s="85">
        <v>30</v>
      </c>
      <c r="G38" s="85">
        <v>9</v>
      </c>
      <c r="H38" s="85">
        <v>0</v>
      </c>
      <c r="I38" s="86">
        <v>52</v>
      </c>
      <c r="J38" s="84">
        <v>11</v>
      </c>
      <c r="K38" s="85">
        <v>38</v>
      </c>
      <c r="L38" s="85">
        <v>25</v>
      </c>
      <c r="M38" s="85">
        <v>34</v>
      </c>
      <c r="N38" s="85">
        <v>49</v>
      </c>
      <c r="O38" s="87">
        <v>85</v>
      </c>
      <c r="P38" s="88">
        <f t="shared" si="5"/>
        <v>242</v>
      </c>
    </row>
    <row r="39" spans="1:16" s="31" customFormat="1" ht="27" customHeight="1">
      <c r="A39" s="41" t="s">
        <v>23</v>
      </c>
      <c r="B39" s="75">
        <f t="shared" si="4"/>
        <v>1127</v>
      </c>
      <c r="C39" s="89">
        <v>107</v>
      </c>
      <c r="D39" s="90">
        <v>350</v>
      </c>
      <c r="E39" s="90">
        <v>185</v>
      </c>
      <c r="F39" s="90">
        <v>174</v>
      </c>
      <c r="G39" s="90">
        <v>77</v>
      </c>
      <c r="H39" s="90">
        <v>8</v>
      </c>
      <c r="I39" s="91">
        <v>226</v>
      </c>
      <c r="J39" s="89">
        <v>75</v>
      </c>
      <c r="K39" s="90">
        <v>163</v>
      </c>
      <c r="L39" s="90">
        <v>117</v>
      </c>
      <c r="M39" s="90">
        <v>197</v>
      </c>
      <c r="N39" s="90">
        <v>195</v>
      </c>
      <c r="O39" s="92">
        <v>380</v>
      </c>
      <c r="P39" s="82">
        <f t="shared" si="5"/>
        <v>1127</v>
      </c>
    </row>
    <row r="40" spans="1:16" s="39" customFormat="1" ht="16.5" customHeight="1">
      <c r="A40" s="33" t="s">
        <v>17</v>
      </c>
      <c r="B40" s="83">
        <f t="shared" si="4"/>
        <v>663</v>
      </c>
      <c r="C40" s="84">
        <v>82</v>
      </c>
      <c r="D40" s="85">
        <v>195</v>
      </c>
      <c r="E40" s="85">
        <v>104</v>
      </c>
      <c r="F40" s="85">
        <v>92</v>
      </c>
      <c r="G40" s="85">
        <v>29</v>
      </c>
      <c r="H40" s="85">
        <v>2</v>
      </c>
      <c r="I40" s="86">
        <v>159</v>
      </c>
      <c r="J40" s="84">
        <v>30</v>
      </c>
      <c r="K40" s="85">
        <v>92</v>
      </c>
      <c r="L40" s="85">
        <v>59</v>
      </c>
      <c r="M40" s="85">
        <v>99</v>
      </c>
      <c r="N40" s="85">
        <v>124</v>
      </c>
      <c r="O40" s="87">
        <v>259</v>
      </c>
      <c r="P40" s="88">
        <f t="shared" si="5"/>
        <v>663</v>
      </c>
    </row>
    <row r="41" spans="1:16" s="31" customFormat="1" ht="27" customHeight="1">
      <c r="A41" s="41" t="s">
        <v>24</v>
      </c>
      <c r="B41" s="75">
        <f t="shared" si="4"/>
        <v>632</v>
      </c>
      <c r="C41" s="89">
        <v>67</v>
      </c>
      <c r="D41" s="90">
        <v>182</v>
      </c>
      <c r="E41" s="90">
        <v>99</v>
      </c>
      <c r="F41" s="90">
        <v>110</v>
      </c>
      <c r="G41" s="90">
        <v>44</v>
      </c>
      <c r="H41" s="90">
        <v>3</v>
      </c>
      <c r="I41" s="91">
        <v>127</v>
      </c>
      <c r="J41" s="89">
        <v>45</v>
      </c>
      <c r="K41" s="90">
        <v>124</v>
      </c>
      <c r="L41" s="90">
        <v>88</v>
      </c>
      <c r="M41" s="90">
        <v>89</v>
      </c>
      <c r="N41" s="90">
        <v>100</v>
      </c>
      <c r="O41" s="92">
        <v>186</v>
      </c>
      <c r="P41" s="82">
        <f t="shared" si="5"/>
        <v>632</v>
      </c>
    </row>
    <row r="42" spans="1:16" s="39" customFormat="1" ht="16.5" customHeight="1">
      <c r="A42" s="33" t="s">
        <v>17</v>
      </c>
      <c r="B42" s="83">
        <f t="shared" si="4"/>
        <v>394</v>
      </c>
      <c r="C42" s="84">
        <v>50</v>
      </c>
      <c r="D42" s="85">
        <v>106</v>
      </c>
      <c r="E42" s="85">
        <v>66</v>
      </c>
      <c r="F42" s="85">
        <v>72</v>
      </c>
      <c r="G42" s="85">
        <v>19</v>
      </c>
      <c r="H42" s="85">
        <v>0</v>
      </c>
      <c r="I42" s="86">
        <v>81</v>
      </c>
      <c r="J42" s="84">
        <v>30</v>
      </c>
      <c r="K42" s="85">
        <v>73</v>
      </c>
      <c r="L42" s="85">
        <v>52</v>
      </c>
      <c r="M42" s="85">
        <v>47</v>
      </c>
      <c r="N42" s="85">
        <v>62</v>
      </c>
      <c r="O42" s="87">
        <v>130</v>
      </c>
      <c r="P42" s="88">
        <f t="shared" si="5"/>
        <v>394</v>
      </c>
    </row>
    <row r="43" spans="1:16" s="31" customFormat="1" ht="27" customHeight="1">
      <c r="A43" s="41" t="s">
        <v>25</v>
      </c>
      <c r="B43" s="75">
        <f t="shared" si="4"/>
        <v>716</v>
      </c>
      <c r="C43" s="89">
        <v>65</v>
      </c>
      <c r="D43" s="90">
        <v>223</v>
      </c>
      <c r="E43" s="90">
        <v>124</v>
      </c>
      <c r="F43" s="90">
        <v>110</v>
      </c>
      <c r="G43" s="90">
        <v>37</v>
      </c>
      <c r="H43" s="90">
        <v>1</v>
      </c>
      <c r="I43" s="91">
        <v>156</v>
      </c>
      <c r="J43" s="89">
        <v>47</v>
      </c>
      <c r="K43" s="90">
        <v>107</v>
      </c>
      <c r="L43" s="90">
        <v>64</v>
      </c>
      <c r="M43" s="90">
        <v>140</v>
      </c>
      <c r="N43" s="90">
        <v>147</v>
      </c>
      <c r="O43" s="92">
        <v>211</v>
      </c>
      <c r="P43" s="82">
        <f t="shared" si="5"/>
        <v>716</v>
      </c>
    </row>
    <row r="44" spans="1:16" s="39" customFormat="1" ht="16.5" customHeight="1">
      <c r="A44" s="33" t="s">
        <v>17</v>
      </c>
      <c r="B44" s="83">
        <f t="shared" si="4"/>
        <v>416</v>
      </c>
      <c r="C44" s="84">
        <v>46</v>
      </c>
      <c r="D44" s="85">
        <v>131</v>
      </c>
      <c r="E44" s="85">
        <v>53</v>
      </c>
      <c r="F44" s="85">
        <v>52</v>
      </c>
      <c r="G44" s="85">
        <v>12</v>
      </c>
      <c r="H44" s="85">
        <v>0</v>
      </c>
      <c r="I44" s="86">
        <v>122</v>
      </c>
      <c r="J44" s="84">
        <v>16</v>
      </c>
      <c r="K44" s="85">
        <v>59</v>
      </c>
      <c r="L44" s="85">
        <v>28</v>
      </c>
      <c r="M44" s="85">
        <v>77</v>
      </c>
      <c r="N44" s="85">
        <v>83</v>
      </c>
      <c r="O44" s="87">
        <v>153</v>
      </c>
      <c r="P44" s="88">
        <f t="shared" si="5"/>
        <v>416</v>
      </c>
    </row>
    <row r="45" spans="1:16" s="31" customFormat="1" ht="30" customHeight="1">
      <c r="A45" s="93" t="s">
        <v>26</v>
      </c>
      <c r="B45" s="94">
        <f aca="true" t="shared" si="6" ref="B45:O45">B27+B29+B31+B33+B35+B37+B39+B41+B43</f>
        <v>8009</v>
      </c>
      <c r="C45" s="95">
        <f t="shared" si="6"/>
        <v>808</v>
      </c>
      <c r="D45" s="96">
        <f t="shared" si="6"/>
        <v>2398</v>
      </c>
      <c r="E45" s="96">
        <f t="shared" si="6"/>
        <v>1296</v>
      </c>
      <c r="F45" s="96">
        <f t="shared" si="6"/>
        <v>1274</v>
      </c>
      <c r="G45" s="96">
        <f t="shared" si="6"/>
        <v>596</v>
      </c>
      <c r="H45" s="96">
        <f t="shared" si="6"/>
        <v>53</v>
      </c>
      <c r="I45" s="97">
        <f t="shared" si="6"/>
        <v>1584</v>
      </c>
      <c r="J45" s="95">
        <f t="shared" si="6"/>
        <v>534</v>
      </c>
      <c r="K45" s="96">
        <f t="shared" si="6"/>
        <v>1393</v>
      </c>
      <c r="L45" s="96">
        <f t="shared" si="6"/>
        <v>953</v>
      </c>
      <c r="M45" s="96">
        <f t="shared" si="6"/>
        <v>1334</v>
      </c>
      <c r="N45" s="96">
        <f t="shared" si="6"/>
        <v>1361</v>
      </c>
      <c r="O45" s="98">
        <f t="shared" si="6"/>
        <v>2434</v>
      </c>
      <c r="P45" s="82">
        <f t="shared" si="5"/>
        <v>8009</v>
      </c>
    </row>
    <row r="46" spans="1:16" s="39" customFormat="1" ht="16.5" customHeight="1" thickBot="1">
      <c r="A46" s="58" t="s">
        <v>17</v>
      </c>
      <c r="B46" s="59">
        <f aca="true" t="shared" si="7" ref="B46:O46">B28+B30+B32+B34+B36+B38+B40+B42+B44</f>
        <v>4832</v>
      </c>
      <c r="C46" s="99">
        <f t="shared" si="7"/>
        <v>580</v>
      </c>
      <c r="D46" s="61">
        <f t="shared" si="7"/>
        <v>1402</v>
      </c>
      <c r="E46" s="61">
        <f t="shared" si="7"/>
        <v>734</v>
      </c>
      <c r="F46" s="61">
        <f t="shared" si="7"/>
        <v>752</v>
      </c>
      <c r="G46" s="61">
        <f t="shared" si="7"/>
        <v>278</v>
      </c>
      <c r="H46" s="61">
        <f t="shared" si="7"/>
        <v>12</v>
      </c>
      <c r="I46" s="100">
        <f t="shared" si="7"/>
        <v>1074</v>
      </c>
      <c r="J46" s="60">
        <f t="shared" si="7"/>
        <v>253</v>
      </c>
      <c r="K46" s="61">
        <f t="shared" si="7"/>
        <v>830</v>
      </c>
      <c r="L46" s="61">
        <f t="shared" si="7"/>
        <v>530</v>
      </c>
      <c r="M46" s="61">
        <f t="shared" si="7"/>
        <v>699</v>
      </c>
      <c r="N46" s="61">
        <f t="shared" si="7"/>
        <v>803</v>
      </c>
      <c r="O46" s="101">
        <f t="shared" si="7"/>
        <v>1717</v>
      </c>
      <c r="P46" s="88">
        <f t="shared" si="5"/>
        <v>4832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zoomScale="75" zoomScaleNormal="75" workbookViewId="0" topLeftCell="A1">
      <selection activeCell="A2" sqref="A2:A5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3.75" customHeight="1" thickBot="1">
      <c r="A1" s="102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22.5" customHeight="1">
      <c r="A2" s="104" t="s">
        <v>43</v>
      </c>
      <c r="B2" s="105" t="s">
        <v>44</v>
      </c>
      <c r="C2" s="106"/>
      <c r="D2" s="105" t="s">
        <v>45</v>
      </c>
      <c r="E2" s="106"/>
      <c r="F2" s="107" t="s">
        <v>46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  <c r="AB2" s="105" t="s">
        <v>47</v>
      </c>
      <c r="AC2" s="110"/>
      <c r="AD2" s="111"/>
    </row>
    <row r="3" spans="1:30" ht="21.75" customHeight="1">
      <c r="A3" s="112"/>
      <c r="B3" s="113"/>
      <c r="C3" s="114"/>
      <c r="D3" s="113"/>
      <c r="E3" s="114"/>
      <c r="F3" s="115" t="s">
        <v>48</v>
      </c>
      <c r="G3" s="116"/>
      <c r="H3" s="117" t="s">
        <v>49</v>
      </c>
      <c r="I3" s="118"/>
      <c r="J3" s="118"/>
      <c r="K3" s="118"/>
      <c r="L3" s="118"/>
      <c r="M3" s="118"/>
      <c r="N3" s="118"/>
      <c r="O3" s="118"/>
      <c r="P3" s="118"/>
      <c r="Q3" s="118"/>
      <c r="R3" s="119" t="s">
        <v>50</v>
      </c>
      <c r="S3" s="120"/>
      <c r="T3" s="115" t="s">
        <v>51</v>
      </c>
      <c r="U3" s="116"/>
      <c r="V3" s="119" t="s">
        <v>52</v>
      </c>
      <c r="W3" s="121"/>
      <c r="X3" s="122" t="s">
        <v>49</v>
      </c>
      <c r="Y3" s="122"/>
      <c r="Z3" s="119" t="s">
        <v>53</v>
      </c>
      <c r="AA3" s="120"/>
      <c r="AB3" s="123"/>
      <c r="AC3" s="124"/>
      <c r="AD3" s="125"/>
    </row>
    <row r="4" spans="1:30" ht="27.75" customHeight="1">
      <c r="A4" s="112"/>
      <c r="B4" s="113"/>
      <c r="C4" s="114"/>
      <c r="D4" s="113"/>
      <c r="E4" s="114"/>
      <c r="F4" s="126"/>
      <c r="G4" s="127"/>
      <c r="H4" s="128" t="s">
        <v>54</v>
      </c>
      <c r="I4" s="129"/>
      <c r="J4" s="117" t="s">
        <v>55</v>
      </c>
      <c r="K4" s="130"/>
      <c r="L4" s="128" t="s">
        <v>56</v>
      </c>
      <c r="M4" s="129"/>
      <c r="N4" s="128" t="s">
        <v>57</v>
      </c>
      <c r="O4" s="129"/>
      <c r="P4" s="128" t="s">
        <v>58</v>
      </c>
      <c r="Q4" s="129"/>
      <c r="R4" s="123"/>
      <c r="S4" s="131"/>
      <c r="T4" s="126"/>
      <c r="U4" s="127"/>
      <c r="V4" s="132"/>
      <c r="W4" s="133"/>
      <c r="X4" s="117" t="s">
        <v>59</v>
      </c>
      <c r="Y4" s="130"/>
      <c r="Z4" s="123"/>
      <c r="AA4" s="131"/>
      <c r="AB4" s="128" t="s">
        <v>60</v>
      </c>
      <c r="AC4" s="129"/>
      <c r="AD4" s="134" t="s">
        <v>2</v>
      </c>
    </row>
    <row r="5" spans="1:30" ht="19.5" customHeight="1" thickBot="1">
      <c r="A5" s="135"/>
      <c r="B5" s="136" t="s">
        <v>61</v>
      </c>
      <c r="C5" s="136" t="s">
        <v>62</v>
      </c>
      <c r="D5" s="136" t="s">
        <v>61</v>
      </c>
      <c r="E5" s="136" t="s">
        <v>62</v>
      </c>
      <c r="F5" s="137" t="s">
        <v>61</v>
      </c>
      <c r="G5" s="137" t="s">
        <v>62</v>
      </c>
      <c r="H5" s="137" t="s">
        <v>61</v>
      </c>
      <c r="I5" s="137" t="s">
        <v>62</v>
      </c>
      <c r="J5" s="137" t="s">
        <v>61</v>
      </c>
      <c r="K5" s="137" t="s">
        <v>62</v>
      </c>
      <c r="L5" s="137" t="s">
        <v>61</v>
      </c>
      <c r="M5" s="137" t="s">
        <v>62</v>
      </c>
      <c r="N5" s="138" t="s">
        <v>61</v>
      </c>
      <c r="O5" s="139" t="s">
        <v>62</v>
      </c>
      <c r="P5" s="137" t="s">
        <v>61</v>
      </c>
      <c r="Q5" s="137" t="s">
        <v>62</v>
      </c>
      <c r="R5" s="137" t="s">
        <v>61</v>
      </c>
      <c r="S5" s="137" t="s">
        <v>62</v>
      </c>
      <c r="T5" s="137" t="s">
        <v>61</v>
      </c>
      <c r="U5" s="137" t="s">
        <v>62</v>
      </c>
      <c r="V5" s="137" t="s">
        <v>61</v>
      </c>
      <c r="W5" s="137" t="s">
        <v>62</v>
      </c>
      <c r="X5" s="137" t="s">
        <v>61</v>
      </c>
      <c r="Y5" s="137" t="s">
        <v>62</v>
      </c>
      <c r="Z5" s="137" t="s">
        <v>61</v>
      </c>
      <c r="AA5" s="137" t="s">
        <v>62</v>
      </c>
      <c r="AB5" s="140" t="s">
        <v>61</v>
      </c>
      <c r="AC5" s="140" t="s">
        <v>62</v>
      </c>
      <c r="AD5" s="141" t="s">
        <v>61</v>
      </c>
    </row>
    <row r="6" spans="1:30" ht="30" customHeight="1">
      <c r="A6" s="142" t="s">
        <v>16</v>
      </c>
      <c r="B6" s="143">
        <v>252</v>
      </c>
      <c r="C6" s="143">
        <v>131</v>
      </c>
      <c r="D6" s="143">
        <v>311</v>
      </c>
      <c r="E6" s="143">
        <v>127</v>
      </c>
      <c r="F6" s="143">
        <v>150</v>
      </c>
      <c r="G6" s="143">
        <v>67</v>
      </c>
      <c r="H6" s="143">
        <v>147</v>
      </c>
      <c r="I6" s="143">
        <v>65</v>
      </c>
      <c r="J6" s="143">
        <v>1</v>
      </c>
      <c r="K6" s="143">
        <v>1</v>
      </c>
      <c r="L6" s="143">
        <v>0</v>
      </c>
      <c r="M6" s="143">
        <v>0</v>
      </c>
      <c r="N6" s="143">
        <v>1</v>
      </c>
      <c r="O6" s="144">
        <v>1</v>
      </c>
      <c r="P6" s="143">
        <v>0</v>
      </c>
      <c r="Q6" s="143">
        <v>0</v>
      </c>
      <c r="R6" s="143">
        <v>15</v>
      </c>
      <c r="S6" s="143">
        <v>8</v>
      </c>
      <c r="T6" s="143">
        <v>16</v>
      </c>
      <c r="U6" s="143">
        <v>9</v>
      </c>
      <c r="V6" s="143">
        <v>23</v>
      </c>
      <c r="W6" s="143">
        <v>1</v>
      </c>
      <c r="X6" s="143">
        <v>0</v>
      </c>
      <c r="Y6" s="143">
        <v>0</v>
      </c>
      <c r="Z6" s="144">
        <v>84</v>
      </c>
      <c r="AA6" s="144">
        <v>32</v>
      </c>
      <c r="AB6" s="144">
        <v>88</v>
      </c>
      <c r="AC6" s="145">
        <v>14</v>
      </c>
      <c r="AD6" s="146">
        <f aca="true" t="shared" si="0" ref="AD6:AD15">J6+L6+R6+T6+AB6</f>
        <v>120</v>
      </c>
    </row>
    <row r="7" spans="1:30" ht="30" customHeight="1">
      <c r="A7" s="147" t="s">
        <v>18</v>
      </c>
      <c r="B7" s="148">
        <v>34</v>
      </c>
      <c r="C7" s="148">
        <v>11</v>
      </c>
      <c r="D7" s="148">
        <v>69</v>
      </c>
      <c r="E7" s="148">
        <v>31</v>
      </c>
      <c r="F7" s="148">
        <v>17</v>
      </c>
      <c r="G7" s="148">
        <v>8</v>
      </c>
      <c r="H7" s="148">
        <v>17</v>
      </c>
      <c r="I7" s="148">
        <v>8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5">
        <v>0</v>
      </c>
      <c r="P7" s="148">
        <v>0</v>
      </c>
      <c r="Q7" s="148">
        <v>0</v>
      </c>
      <c r="R7" s="148">
        <v>2</v>
      </c>
      <c r="S7" s="148">
        <v>2</v>
      </c>
      <c r="T7" s="148">
        <v>3</v>
      </c>
      <c r="U7" s="148">
        <v>1</v>
      </c>
      <c r="V7" s="148">
        <v>1</v>
      </c>
      <c r="W7" s="148">
        <v>0</v>
      </c>
      <c r="X7" s="148">
        <v>0</v>
      </c>
      <c r="Y7" s="148">
        <v>0</v>
      </c>
      <c r="Z7" s="145">
        <v>42</v>
      </c>
      <c r="AA7" s="145">
        <v>19</v>
      </c>
      <c r="AB7" s="145">
        <v>6</v>
      </c>
      <c r="AC7" s="145">
        <v>0</v>
      </c>
      <c r="AD7" s="146">
        <f t="shared" si="0"/>
        <v>11</v>
      </c>
    </row>
    <row r="8" spans="1:30" ht="30" customHeight="1">
      <c r="A8" s="147" t="s">
        <v>19</v>
      </c>
      <c r="B8" s="148">
        <v>43</v>
      </c>
      <c r="C8" s="148">
        <v>21</v>
      </c>
      <c r="D8" s="148">
        <v>43</v>
      </c>
      <c r="E8" s="148">
        <v>16</v>
      </c>
      <c r="F8" s="148">
        <v>25</v>
      </c>
      <c r="G8" s="148">
        <v>7</v>
      </c>
      <c r="H8" s="148">
        <v>25</v>
      </c>
      <c r="I8" s="148">
        <v>7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5">
        <v>0</v>
      </c>
      <c r="P8" s="148">
        <v>0</v>
      </c>
      <c r="Q8" s="148">
        <v>0</v>
      </c>
      <c r="R8" s="148">
        <v>2</v>
      </c>
      <c r="S8" s="148">
        <v>2</v>
      </c>
      <c r="T8" s="148">
        <v>5</v>
      </c>
      <c r="U8" s="148">
        <v>4</v>
      </c>
      <c r="V8" s="148">
        <v>2</v>
      </c>
      <c r="W8" s="148">
        <v>0</v>
      </c>
      <c r="X8" s="148">
        <v>0</v>
      </c>
      <c r="Y8" s="148">
        <v>0</v>
      </c>
      <c r="Z8" s="145">
        <v>4</v>
      </c>
      <c r="AA8" s="145">
        <v>1</v>
      </c>
      <c r="AB8" s="145">
        <v>16</v>
      </c>
      <c r="AC8" s="145">
        <v>10</v>
      </c>
      <c r="AD8" s="146">
        <f t="shared" si="0"/>
        <v>23</v>
      </c>
    </row>
    <row r="9" spans="1:30" ht="30" customHeight="1">
      <c r="A9" s="147" t="s">
        <v>20</v>
      </c>
      <c r="B9" s="148">
        <v>36</v>
      </c>
      <c r="C9" s="148">
        <v>14</v>
      </c>
      <c r="D9" s="148">
        <v>26</v>
      </c>
      <c r="E9" s="148">
        <v>11</v>
      </c>
      <c r="F9" s="148">
        <v>12</v>
      </c>
      <c r="G9" s="148">
        <v>5</v>
      </c>
      <c r="H9" s="148">
        <v>11</v>
      </c>
      <c r="I9" s="148">
        <v>5</v>
      </c>
      <c r="J9" s="148">
        <v>1</v>
      </c>
      <c r="K9" s="148">
        <v>0</v>
      </c>
      <c r="L9" s="148">
        <v>0</v>
      </c>
      <c r="M9" s="148">
        <v>0</v>
      </c>
      <c r="N9" s="148">
        <v>0</v>
      </c>
      <c r="O9" s="145">
        <v>0</v>
      </c>
      <c r="P9" s="148">
        <v>0</v>
      </c>
      <c r="Q9" s="148">
        <v>0</v>
      </c>
      <c r="R9" s="148">
        <v>1</v>
      </c>
      <c r="S9" s="148">
        <v>1</v>
      </c>
      <c r="T9" s="148">
        <v>5</v>
      </c>
      <c r="U9" s="148">
        <v>2</v>
      </c>
      <c r="V9" s="148">
        <v>2</v>
      </c>
      <c r="W9" s="148">
        <v>0</v>
      </c>
      <c r="X9" s="148">
        <v>0</v>
      </c>
      <c r="Y9" s="148">
        <v>0</v>
      </c>
      <c r="Z9" s="145">
        <v>2</v>
      </c>
      <c r="AA9" s="145">
        <v>1</v>
      </c>
      <c r="AB9" s="145">
        <v>0</v>
      </c>
      <c r="AC9" s="145">
        <v>0</v>
      </c>
      <c r="AD9" s="146">
        <f t="shared" si="0"/>
        <v>7</v>
      </c>
    </row>
    <row r="10" spans="1:30" ht="30" customHeight="1">
      <c r="A10" s="147" t="s">
        <v>21</v>
      </c>
      <c r="B10" s="148">
        <v>54</v>
      </c>
      <c r="C10" s="148">
        <v>25</v>
      </c>
      <c r="D10" s="148">
        <v>53</v>
      </c>
      <c r="E10" s="148">
        <v>19</v>
      </c>
      <c r="F10" s="148">
        <v>33</v>
      </c>
      <c r="G10" s="148">
        <v>11</v>
      </c>
      <c r="H10" s="148">
        <v>31</v>
      </c>
      <c r="I10" s="148">
        <v>10</v>
      </c>
      <c r="J10" s="148">
        <v>2</v>
      </c>
      <c r="K10" s="148">
        <v>1</v>
      </c>
      <c r="L10" s="148">
        <v>0</v>
      </c>
      <c r="M10" s="148">
        <v>0</v>
      </c>
      <c r="N10" s="148">
        <v>0</v>
      </c>
      <c r="O10" s="145">
        <v>0</v>
      </c>
      <c r="P10" s="148">
        <v>0</v>
      </c>
      <c r="Q10" s="148">
        <v>0</v>
      </c>
      <c r="R10" s="148">
        <v>2</v>
      </c>
      <c r="S10" s="148">
        <v>1</v>
      </c>
      <c r="T10" s="148">
        <v>3</v>
      </c>
      <c r="U10" s="148">
        <v>1</v>
      </c>
      <c r="V10" s="148">
        <v>4</v>
      </c>
      <c r="W10" s="148">
        <v>0</v>
      </c>
      <c r="X10" s="148">
        <v>0</v>
      </c>
      <c r="Y10" s="148">
        <v>0</v>
      </c>
      <c r="Z10" s="145">
        <v>1</v>
      </c>
      <c r="AA10" s="145">
        <v>0</v>
      </c>
      <c r="AB10" s="145">
        <v>85</v>
      </c>
      <c r="AC10" s="145">
        <v>62</v>
      </c>
      <c r="AD10" s="146">
        <f t="shared" si="0"/>
        <v>92</v>
      </c>
    </row>
    <row r="11" spans="1:30" ht="30" customHeight="1">
      <c r="A11" s="147" t="s">
        <v>22</v>
      </c>
      <c r="B11" s="148">
        <v>29</v>
      </c>
      <c r="C11" s="148">
        <v>20</v>
      </c>
      <c r="D11" s="148">
        <v>33</v>
      </c>
      <c r="E11" s="148">
        <v>19</v>
      </c>
      <c r="F11" s="148">
        <v>22</v>
      </c>
      <c r="G11" s="148">
        <v>14</v>
      </c>
      <c r="H11" s="148">
        <v>22</v>
      </c>
      <c r="I11" s="148">
        <v>14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5">
        <v>0</v>
      </c>
      <c r="P11" s="148">
        <v>0</v>
      </c>
      <c r="Q11" s="148">
        <v>0</v>
      </c>
      <c r="R11" s="148">
        <v>1</v>
      </c>
      <c r="S11" s="148">
        <v>1</v>
      </c>
      <c r="T11" s="148">
        <v>2</v>
      </c>
      <c r="U11" s="148">
        <v>2</v>
      </c>
      <c r="V11" s="148">
        <v>0</v>
      </c>
      <c r="W11" s="148">
        <v>0</v>
      </c>
      <c r="X11" s="148">
        <v>0</v>
      </c>
      <c r="Y11" s="148">
        <v>0</v>
      </c>
      <c r="Z11" s="145">
        <v>6</v>
      </c>
      <c r="AA11" s="145">
        <v>1</v>
      </c>
      <c r="AB11" s="145">
        <v>2</v>
      </c>
      <c r="AC11" s="145">
        <v>0</v>
      </c>
      <c r="AD11" s="146">
        <f t="shared" si="0"/>
        <v>5</v>
      </c>
    </row>
    <row r="12" spans="1:30" ht="30" customHeight="1">
      <c r="A12" s="147" t="s">
        <v>23</v>
      </c>
      <c r="B12" s="148">
        <v>94</v>
      </c>
      <c r="C12" s="148">
        <v>41</v>
      </c>
      <c r="D12" s="148">
        <v>179</v>
      </c>
      <c r="E12" s="148">
        <v>62</v>
      </c>
      <c r="F12" s="148">
        <v>60</v>
      </c>
      <c r="G12" s="148">
        <v>20</v>
      </c>
      <c r="H12" s="148">
        <v>59</v>
      </c>
      <c r="I12" s="148">
        <v>20</v>
      </c>
      <c r="J12" s="148">
        <v>0</v>
      </c>
      <c r="K12" s="148">
        <v>0</v>
      </c>
      <c r="L12" s="148">
        <v>1</v>
      </c>
      <c r="M12" s="148">
        <v>0</v>
      </c>
      <c r="N12" s="148">
        <v>0</v>
      </c>
      <c r="O12" s="145">
        <v>0</v>
      </c>
      <c r="P12" s="148">
        <v>0</v>
      </c>
      <c r="Q12" s="148">
        <v>0</v>
      </c>
      <c r="R12" s="148">
        <v>4</v>
      </c>
      <c r="S12" s="148">
        <v>1</v>
      </c>
      <c r="T12" s="148">
        <v>13</v>
      </c>
      <c r="U12" s="148">
        <v>10</v>
      </c>
      <c r="V12" s="148">
        <v>5</v>
      </c>
      <c r="W12" s="148">
        <v>0</v>
      </c>
      <c r="X12" s="148">
        <v>0</v>
      </c>
      <c r="Y12" s="148">
        <v>0</v>
      </c>
      <c r="Z12" s="145">
        <v>87</v>
      </c>
      <c r="AA12" s="145">
        <v>29</v>
      </c>
      <c r="AB12" s="145">
        <v>29</v>
      </c>
      <c r="AC12" s="145">
        <v>0</v>
      </c>
      <c r="AD12" s="146">
        <f t="shared" si="0"/>
        <v>47</v>
      </c>
    </row>
    <row r="13" spans="1:30" ht="30" customHeight="1">
      <c r="A13" s="147" t="s">
        <v>24</v>
      </c>
      <c r="B13" s="148">
        <v>55</v>
      </c>
      <c r="C13" s="148">
        <v>39</v>
      </c>
      <c r="D13" s="148">
        <v>70</v>
      </c>
      <c r="E13" s="148">
        <v>28</v>
      </c>
      <c r="F13" s="148">
        <v>32</v>
      </c>
      <c r="G13" s="148">
        <v>13</v>
      </c>
      <c r="H13" s="148">
        <v>32</v>
      </c>
      <c r="I13" s="148">
        <v>13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5">
        <v>0</v>
      </c>
      <c r="P13" s="148">
        <v>0</v>
      </c>
      <c r="Q13" s="148">
        <v>0</v>
      </c>
      <c r="R13" s="148">
        <v>4</v>
      </c>
      <c r="S13" s="148">
        <v>3</v>
      </c>
      <c r="T13" s="148">
        <v>0</v>
      </c>
      <c r="U13" s="148">
        <v>0</v>
      </c>
      <c r="V13" s="148">
        <v>2</v>
      </c>
      <c r="W13" s="148">
        <v>0</v>
      </c>
      <c r="X13" s="148">
        <v>0</v>
      </c>
      <c r="Y13" s="148">
        <v>0</v>
      </c>
      <c r="Z13" s="145">
        <v>23</v>
      </c>
      <c r="AA13" s="145">
        <v>6</v>
      </c>
      <c r="AB13" s="145">
        <v>10</v>
      </c>
      <c r="AC13" s="145">
        <v>0</v>
      </c>
      <c r="AD13" s="146">
        <f t="shared" si="0"/>
        <v>14</v>
      </c>
    </row>
    <row r="14" spans="1:30" ht="30" customHeight="1">
      <c r="A14" s="147" t="s">
        <v>25</v>
      </c>
      <c r="B14" s="148">
        <v>54</v>
      </c>
      <c r="C14" s="148">
        <v>17</v>
      </c>
      <c r="D14" s="148">
        <v>58</v>
      </c>
      <c r="E14" s="148">
        <v>20</v>
      </c>
      <c r="F14" s="148">
        <v>40</v>
      </c>
      <c r="G14" s="148">
        <v>9</v>
      </c>
      <c r="H14" s="148">
        <v>38</v>
      </c>
      <c r="I14" s="148">
        <v>8</v>
      </c>
      <c r="J14" s="148">
        <v>2</v>
      </c>
      <c r="K14" s="148">
        <v>1</v>
      </c>
      <c r="L14" s="148">
        <v>0</v>
      </c>
      <c r="M14" s="148">
        <v>0</v>
      </c>
      <c r="N14" s="148">
        <v>0</v>
      </c>
      <c r="O14" s="145">
        <v>0</v>
      </c>
      <c r="P14" s="148">
        <v>0</v>
      </c>
      <c r="Q14" s="148">
        <v>0</v>
      </c>
      <c r="R14" s="148">
        <v>4</v>
      </c>
      <c r="S14" s="148">
        <v>4</v>
      </c>
      <c r="T14" s="148">
        <v>3</v>
      </c>
      <c r="U14" s="148">
        <v>3</v>
      </c>
      <c r="V14" s="148">
        <v>2</v>
      </c>
      <c r="W14" s="148">
        <v>0</v>
      </c>
      <c r="X14" s="148">
        <v>0</v>
      </c>
      <c r="Y14" s="148">
        <v>0</v>
      </c>
      <c r="Z14" s="145">
        <v>1</v>
      </c>
      <c r="AA14" s="145">
        <v>0</v>
      </c>
      <c r="AB14" s="145">
        <v>12</v>
      </c>
      <c r="AC14" s="145">
        <v>0</v>
      </c>
      <c r="AD14" s="146">
        <f t="shared" si="0"/>
        <v>21</v>
      </c>
    </row>
    <row r="15" spans="1:30" ht="39.75" customHeight="1">
      <c r="A15" s="149" t="s">
        <v>63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30</v>
      </c>
      <c r="AC15" s="150">
        <v>0</v>
      </c>
      <c r="AD15" s="146">
        <f t="shared" si="0"/>
        <v>30</v>
      </c>
    </row>
    <row r="16" spans="1:30" ht="30" customHeight="1" thickBot="1">
      <c r="A16" s="151" t="s">
        <v>64</v>
      </c>
      <c r="B16" s="152">
        <f aca="true" t="shared" si="1" ref="B16:AD16">B6+B7+B8+B9+B10+B11+B12+B13+B14+B15</f>
        <v>651</v>
      </c>
      <c r="C16" s="152">
        <f t="shared" si="1"/>
        <v>319</v>
      </c>
      <c r="D16" s="152">
        <f t="shared" si="1"/>
        <v>842</v>
      </c>
      <c r="E16" s="152">
        <f t="shared" si="1"/>
        <v>333</v>
      </c>
      <c r="F16" s="152">
        <f t="shared" si="1"/>
        <v>391</v>
      </c>
      <c r="G16" s="152">
        <f t="shared" si="1"/>
        <v>154</v>
      </c>
      <c r="H16" s="152">
        <f t="shared" si="1"/>
        <v>382</v>
      </c>
      <c r="I16" s="152">
        <f t="shared" si="1"/>
        <v>150</v>
      </c>
      <c r="J16" s="152">
        <f t="shared" si="1"/>
        <v>6</v>
      </c>
      <c r="K16" s="152">
        <f t="shared" si="1"/>
        <v>3</v>
      </c>
      <c r="L16" s="152">
        <f t="shared" si="1"/>
        <v>1</v>
      </c>
      <c r="M16" s="152">
        <f t="shared" si="1"/>
        <v>0</v>
      </c>
      <c r="N16" s="152">
        <f t="shared" si="1"/>
        <v>1</v>
      </c>
      <c r="O16" s="152">
        <f t="shared" si="1"/>
        <v>1</v>
      </c>
      <c r="P16" s="152">
        <f t="shared" si="1"/>
        <v>0</v>
      </c>
      <c r="Q16" s="152">
        <f t="shared" si="1"/>
        <v>0</v>
      </c>
      <c r="R16" s="152">
        <f t="shared" si="1"/>
        <v>35</v>
      </c>
      <c r="S16" s="152">
        <f t="shared" si="1"/>
        <v>23</v>
      </c>
      <c r="T16" s="152">
        <f t="shared" si="1"/>
        <v>50</v>
      </c>
      <c r="U16" s="152">
        <f t="shared" si="1"/>
        <v>32</v>
      </c>
      <c r="V16" s="152">
        <f t="shared" si="1"/>
        <v>41</v>
      </c>
      <c r="W16" s="152">
        <f t="shared" si="1"/>
        <v>1</v>
      </c>
      <c r="X16" s="152">
        <f t="shared" si="1"/>
        <v>0</v>
      </c>
      <c r="Y16" s="152">
        <f t="shared" si="1"/>
        <v>0</v>
      </c>
      <c r="Z16" s="152">
        <f t="shared" si="1"/>
        <v>250</v>
      </c>
      <c r="AA16" s="152">
        <f t="shared" si="1"/>
        <v>89</v>
      </c>
      <c r="AB16" s="152">
        <f t="shared" si="1"/>
        <v>278</v>
      </c>
      <c r="AC16" s="152">
        <f t="shared" si="1"/>
        <v>86</v>
      </c>
      <c r="AD16" s="153">
        <f t="shared" si="1"/>
        <v>370</v>
      </c>
    </row>
  </sheetData>
  <mergeCells count="20">
    <mergeCell ref="Z3:AA4"/>
    <mergeCell ref="A1:AD1"/>
    <mergeCell ref="H3:Q3"/>
    <mergeCell ref="F3:G4"/>
    <mergeCell ref="R3:S4"/>
    <mergeCell ref="A2:A5"/>
    <mergeCell ref="B2:C4"/>
    <mergeCell ref="D2:E4"/>
    <mergeCell ref="H4:I4"/>
    <mergeCell ref="J4:K4"/>
    <mergeCell ref="P4:Q4"/>
    <mergeCell ref="AB2:AD3"/>
    <mergeCell ref="AB4:AC4"/>
    <mergeCell ref="L4:M4"/>
    <mergeCell ref="T3:U4"/>
    <mergeCell ref="X3:Y3"/>
    <mergeCell ref="X4:Y4"/>
    <mergeCell ref="V3:W4"/>
    <mergeCell ref="N4:O4"/>
    <mergeCell ref="F2:AA2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naczelnik</dc:creator>
  <cp:keywords/>
  <dc:description/>
  <cp:lastModifiedBy>naczelnik</cp:lastModifiedBy>
  <dcterms:created xsi:type="dcterms:W3CDTF">2005-09-23T12:42:29Z</dcterms:created>
  <dcterms:modified xsi:type="dcterms:W3CDTF">2005-09-23T12:46:17Z</dcterms:modified>
  <cp:category/>
  <cp:version/>
  <cp:contentType/>
  <cp:contentStatus/>
</cp:coreProperties>
</file>