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725" windowHeight="9345" activeTab="0"/>
  </bookViews>
  <sheets>
    <sheet name="ogolne" sheetId="1" r:id="rId1"/>
    <sheet name="wiek,wyk,czas,staz" sheetId="2" r:id="rId2"/>
    <sheet name="zarej m-czne" sheetId="3" r:id="rId3"/>
  </sheets>
  <externalReferences>
    <externalReference r:id="rId6"/>
  </externalReferences>
  <definedNames>
    <definedName name="_xlnm.Print_Area" localSheetId="0">'ogolne'!$A$1:$M$42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<sst xmlns="http://schemas.openxmlformats.org/spreadsheetml/2006/main" count="255" uniqueCount="107">
  <si>
    <t>SYTUACJA BEZROBOCIA W POWIECIE TURECKIM STAN NA 31 MAJA 2009 R.</t>
  </si>
  <si>
    <t>Wyszczególnienie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</si>
  <si>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</si>
  <si>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</si>
  <si>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</si>
  <si>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</si>
  <si>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</si>
  <si>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</si>
  <si>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</si>
  <si>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</si>
  <si>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</si>
  <si>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</si>
  <si>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r>
      <t xml:space="preserve">Liczba mieszkańców </t>
    </r>
    <r>
      <rPr>
        <i/>
        <sz val="12"/>
        <rFont val="Arial CE"/>
        <family val="2"/>
      </rPr>
      <t>dane telefoniczne z UG stan na 31.05.2009</t>
    </r>
  </si>
  <si>
    <t>Liczba bezrobotnych w przeliczeniu na 1000 mieszkańców</t>
  </si>
  <si>
    <t>LICZBA BEZROBOTNYCH</t>
  </si>
  <si>
    <t>ogółem</t>
  </si>
  <si>
    <t>Razem</t>
  </si>
  <si>
    <t>Kobiety</t>
  </si>
  <si>
    <t>Stan na koniec poprzedniego okresu sprawozdawczego</t>
  </si>
  <si>
    <t>Wzrost/spadek bezrobotnych do pop. m-ca</t>
  </si>
  <si>
    <t xml:space="preserve">% spadku/wzrostu </t>
  </si>
  <si>
    <t xml:space="preserve"> Z prawem do zasiłku        </t>
  </si>
  <si>
    <t xml:space="preserve">                            </t>
  </si>
  <si>
    <t>kobiety</t>
  </si>
  <si>
    <t xml:space="preserve"> Zamieszkali na wsi         </t>
  </si>
  <si>
    <t>Osoby w okresie do 12 miesięcy od dnia ukończenia nauki</t>
  </si>
  <si>
    <t xml:space="preserve"> Do 25 roku                 </t>
  </si>
  <si>
    <t>Które ukończyły szkołę wyższą, do 27 roku życia</t>
  </si>
  <si>
    <t xml:space="preserve"> Długotrwale bezrobotni     </t>
  </si>
  <si>
    <t>Kobiety, nie podjeły zatrudnienia po urodzeniu dziecka</t>
  </si>
  <si>
    <t xml:space="preserve">Powyżej 50 roku życia      </t>
  </si>
  <si>
    <t>Bez kwalifikacji zawodowych</t>
  </si>
  <si>
    <t xml:space="preserve">Bez doświadczenia zawodowe </t>
  </si>
  <si>
    <t xml:space="preserve">Bez wykształcenia średniego </t>
  </si>
  <si>
    <t>Samotnie wychowujące co najmniej jedno dziecko do 18 roku życia</t>
  </si>
  <si>
    <t>Po odbyciu kary pozbawienia wolności nie podjeły zartrudnienia</t>
  </si>
  <si>
    <t xml:space="preserve">Niepełnosprawni            </t>
  </si>
  <si>
    <t xml:space="preserve">Poszukujący pracy          </t>
  </si>
  <si>
    <t>Poszukujący pracy niepełnosprawni nie pozostający w zatrudnieniu</t>
  </si>
  <si>
    <t>Bezrobotni według wieku, wykształcenia, stażu 
i czasu pozostawania bez pracy według stanu na 31 maja 2009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</si>
  <si>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</si>
  <si>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</si>
  <si>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</si>
  <si>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</si>
  <si>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</si>
  <si>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</si>
  <si>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</si>
  <si>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</si>
  <si>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</si>
  <si>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</si>
  <si>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</si>
  <si>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</si>
  <si>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</si>
  <si>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</si>
  <si>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</si>
  <si>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</si>
  <si>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</si>
  <si>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</si>
  <si>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</si>
  <si>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</si>
  <si>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</si>
  <si>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</si>
  <si>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</si>
  <si>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</si>
  <si>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</si>
  <si>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</si>
  <si>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</si>
  <si>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</si>
  <si>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</si>
  <si>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</si>
  <si>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</si>
  <si>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</si>
  <si>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</si>
  <si>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</si>
  <si>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</si>
  <si>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</si>
  <si>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</si>
  <si>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</si>
  <si>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</si>
  <si>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</si>
  <si>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</si>
  <si>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MAJ 2009</t>
  </si>
  <si>
    <t>Gmina</t>
  </si>
  <si>
    <t>Bezrobotni zarejestrowani</t>
  </si>
  <si>
    <t>Zarejestrowani 
z prawem do zasiłku</t>
  </si>
  <si>
    <t>Zarejestrowani po raz pierwszy</t>
  </si>
  <si>
    <t>Bezrobotni
wyrejestrowani</t>
  </si>
  <si>
    <t>Liczba bezrobotnych</t>
  </si>
  <si>
    <t>Liczba ofert pracy</t>
  </si>
  <si>
    <t>Podjęli pracę</t>
  </si>
  <si>
    <t>w tym:</t>
  </si>
  <si>
    <t>prace społecznie użyteczne</t>
  </si>
  <si>
    <t>Przyg. Zawod</t>
  </si>
  <si>
    <t>staż</t>
  </si>
  <si>
    <t>szkolenie</t>
  </si>
  <si>
    <t>Niepotwier-dzenie gotowości</t>
  </si>
  <si>
    <t>Odmowa przyjęcia oferty zatrudnienia</t>
  </si>
  <si>
    <t>niesubsydio-wanej</t>
  </si>
  <si>
    <t>interwencyjną</t>
  </si>
  <si>
    <t>publiczną</t>
  </si>
  <si>
    <t>jednorazowe środki na dział.</t>
  </si>
  <si>
    <t>w ramach ref. kosztów zatr.</t>
  </si>
  <si>
    <t>niepełnosp</t>
  </si>
  <si>
    <t>Niesub-sydiowane</t>
  </si>
  <si>
    <t>o</t>
  </si>
  <si>
    <t>k</t>
  </si>
  <si>
    <t>Oferty  z poza naszego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</si>
</sst>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6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color indexed="23"/>
      <name val="Arial CE"/>
      <family val="2"/>
    </font>
    <font>
      <sz val="11"/>
      <color indexed="23"/>
      <name val="Arial CE"/>
      <family val="2"/>
    </font>
    <font>
      <sz val="8"/>
      <color indexed="23"/>
      <name val="Arial CE"/>
      <family val="2"/>
    </font>
    <font>
      <sz val="14"/>
      <color indexed="23"/>
      <name val="Arial CE"/>
      <family val="2"/>
    </font>
    <font>
      <sz val="12"/>
      <color indexed="23"/>
      <name val="Arial CE"/>
      <family val="2"/>
    </font>
    <font>
      <sz val="11"/>
      <color indexed="29"/>
      <name val="Arial CE"/>
      <family val="2"/>
    </font>
    <font>
      <b/>
      <sz val="14"/>
      <color indexed="2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49998000264167786"/>
      <name val="Arial CE"/>
      <family val="2"/>
    </font>
    <font>
      <sz val="11"/>
      <color theme="1" tint="0.49998000264167786"/>
      <name val="Arial CE"/>
      <family val="2"/>
    </font>
    <font>
      <sz val="8"/>
      <color theme="1" tint="0.49998000264167786"/>
      <name val="Arial CE"/>
      <family val="2"/>
    </font>
    <font>
      <sz val="14"/>
      <color theme="1" tint="0.49998000264167786"/>
      <name val="Arial CE"/>
      <family val="2"/>
    </font>
    <font>
      <sz val="12"/>
      <color theme="1" tint="0.49998000264167786"/>
      <name val="Arial CE"/>
      <family val="2"/>
    </font>
    <font>
      <sz val="11"/>
      <color rgb="FFFF6161"/>
      <name val="Arial CE"/>
      <family val="2"/>
    </font>
    <font>
      <b/>
      <sz val="14"/>
      <color rgb="FFFF616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medium"/>
      <right style="medium"/>
      <top style="medium"/>
      <bottom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medium"/>
      <top style="thin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4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31" borderId="9" applyNumberFormat="0" applyFont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3" fontId="23" fillId="0" borderId="18" xfId="0" applyNumberFormat="1" applyFont="1" applyFill="1" applyBorder="1" applyAlignment="1" applyProtection="1">
      <alignment horizontal="center" vertical="center"/>
      <protection locked="0"/>
    </xf>
    <xf numFmtId="3" fontId="23" fillId="0" borderId="19" xfId="0" applyNumberFormat="1" applyFont="1" applyFill="1" applyBorder="1" applyAlignment="1" applyProtection="1">
      <alignment horizontal="center" vertical="center"/>
      <protection locked="0"/>
    </xf>
    <xf numFmtId="3" fontId="21" fillId="33" borderId="2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164" fontId="23" fillId="0" borderId="24" xfId="0" applyNumberFormat="1" applyFont="1" applyFill="1" applyBorder="1" applyAlignment="1">
      <alignment horizontal="center" vertical="center"/>
    </xf>
    <xf numFmtId="164" fontId="23" fillId="0" borderId="25" xfId="0" applyNumberFormat="1" applyFont="1" applyFill="1" applyBorder="1" applyAlignment="1">
      <alignment horizontal="center" vertical="center"/>
    </xf>
    <xf numFmtId="164" fontId="21" fillId="33" borderId="26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3" fontId="23" fillId="33" borderId="18" xfId="0" applyNumberFormat="1" applyFont="1" applyFill="1" applyBorder="1" applyAlignment="1" applyProtection="1">
      <alignment horizontal="center" vertical="center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23" fillId="33" borderId="19" xfId="0" applyFont="1" applyFill="1" applyBorder="1" applyAlignment="1" applyProtection="1">
      <alignment horizontal="center" vertical="center"/>
      <protection locked="0"/>
    </xf>
    <xf numFmtId="0" fontId="21" fillId="33" borderId="27" xfId="0" applyFont="1" applyFill="1" applyBorder="1" applyAlignment="1">
      <alignment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3" fontId="23" fillId="33" borderId="30" xfId="0" applyNumberFormat="1" applyFont="1" applyFill="1" applyBorder="1" applyAlignment="1" applyProtection="1">
      <alignment horizontal="center" vertical="center"/>
      <protection locked="0"/>
    </xf>
    <xf numFmtId="0" fontId="23" fillId="33" borderId="30" xfId="0" applyFont="1" applyFill="1" applyBorder="1" applyAlignment="1" applyProtection="1">
      <alignment horizontal="center" vertical="center"/>
      <protection locked="0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3" fontId="21" fillId="33" borderId="32" xfId="0" applyNumberFormat="1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vertical="center" wrapText="1"/>
    </xf>
    <xf numFmtId="0" fontId="61" fillId="0" borderId="34" xfId="0" applyFont="1" applyFill="1" applyBorder="1" applyAlignment="1">
      <alignment vertical="center" wrapText="1"/>
    </xf>
    <xf numFmtId="0" fontId="62" fillId="0" borderId="35" xfId="0" applyFont="1" applyFill="1" applyBorder="1" applyAlignment="1">
      <alignment horizontal="center" vertical="center" wrapText="1"/>
    </xf>
    <xf numFmtId="3" fontId="63" fillId="0" borderId="36" xfId="0" applyNumberFormat="1" applyFont="1" applyFill="1" applyBorder="1" applyAlignment="1" applyProtection="1">
      <alignment horizontal="center" vertical="center"/>
      <protection locked="0"/>
    </xf>
    <xf numFmtId="3" fontId="63" fillId="0" borderId="37" xfId="0" applyNumberFormat="1" applyFont="1" applyFill="1" applyBorder="1" applyAlignment="1" applyProtection="1">
      <alignment horizontal="center" vertical="center"/>
      <protection locked="0"/>
    </xf>
    <xf numFmtId="3" fontId="21" fillId="33" borderId="38" xfId="0" applyNumberFormat="1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vertical="center" wrapText="1"/>
    </xf>
    <xf numFmtId="0" fontId="61" fillId="0" borderId="40" xfId="0" applyFont="1" applyFill="1" applyBorder="1" applyAlignment="1">
      <alignment vertical="center" wrapText="1"/>
    </xf>
    <xf numFmtId="0" fontId="62" fillId="0" borderId="41" xfId="0" applyFont="1" applyFill="1" applyBorder="1" applyAlignment="1">
      <alignment horizontal="center" vertical="center" wrapText="1"/>
    </xf>
    <xf numFmtId="3" fontId="63" fillId="0" borderId="42" xfId="0" applyNumberFormat="1" applyFont="1" applyFill="1" applyBorder="1" applyAlignment="1">
      <alignment horizontal="center" vertical="center"/>
    </xf>
    <xf numFmtId="3" fontId="63" fillId="0" borderId="43" xfId="0" applyNumberFormat="1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left" vertical="center" wrapText="1"/>
    </xf>
    <xf numFmtId="0" fontId="65" fillId="0" borderId="40" xfId="0" applyFont="1" applyFill="1" applyBorder="1" applyAlignment="1">
      <alignment horizontal="left" vertical="center" wrapText="1"/>
    </xf>
    <xf numFmtId="0" fontId="65" fillId="0" borderId="41" xfId="0" applyFont="1" applyFill="1" applyBorder="1" applyAlignment="1">
      <alignment horizontal="left" vertical="center" wrapText="1"/>
    </xf>
    <xf numFmtId="3" fontId="66" fillId="0" borderId="42" xfId="0" applyNumberFormat="1" applyFont="1" applyFill="1" applyBorder="1" applyAlignment="1">
      <alignment horizontal="center" vertical="center"/>
    </xf>
    <xf numFmtId="3" fontId="66" fillId="33" borderId="44" xfId="0" applyNumberFormat="1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left" vertical="center" wrapText="1"/>
    </xf>
    <xf numFmtId="2" fontId="66" fillId="0" borderId="24" xfId="0" applyNumberFormat="1" applyFont="1" applyFill="1" applyBorder="1" applyAlignment="1" applyProtection="1">
      <alignment horizontal="center" vertical="center"/>
      <protection locked="0"/>
    </xf>
    <xf numFmtId="4" fontId="66" fillId="33" borderId="44" xfId="0" applyNumberFormat="1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wrapText="1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33" fillId="0" borderId="30" xfId="0" applyFont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center" vertical="center"/>
      <protection locked="0"/>
    </xf>
    <xf numFmtId="0" fontId="32" fillId="0" borderId="33" xfId="0" applyFont="1" applyFill="1" applyBorder="1" applyAlignment="1">
      <alignment vertical="center" wrapText="1"/>
    </xf>
    <xf numFmtId="0" fontId="24" fillId="0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 wrapText="1"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3" fontId="21" fillId="33" borderId="26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/>
    </xf>
    <xf numFmtId="0" fontId="34" fillId="0" borderId="28" xfId="0" applyFont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0" fontId="34" fillId="0" borderId="34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35" fillId="0" borderId="0" xfId="0" applyFont="1" applyAlignment="1">
      <alignment/>
    </xf>
    <xf numFmtId="0" fontId="18" fillId="0" borderId="45" xfId="51" applyFont="1" applyBorder="1" applyAlignment="1">
      <alignment horizontal="center" vertical="center" wrapText="1"/>
      <protection/>
    </xf>
    <xf numFmtId="0" fontId="36" fillId="0" borderId="45" xfId="51" applyFont="1" applyBorder="1" applyAlignment="1">
      <alignment horizontal="center" vertical="center" wrapText="1"/>
      <protection/>
    </xf>
    <xf numFmtId="0" fontId="0" fillId="0" borderId="0" xfId="51">
      <alignment/>
      <protection/>
    </xf>
    <xf numFmtId="0" fontId="21" fillId="0" borderId="20" xfId="51" applyFont="1" applyFill="1" applyBorder="1" applyAlignment="1">
      <alignment horizontal="center" vertical="center"/>
      <protection/>
    </xf>
    <xf numFmtId="0" fontId="0" fillId="0" borderId="20" xfId="51" applyFont="1" applyFill="1" applyBorder="1" applyAlignment="1">
      <alignment horizontal="center" vertical="center"/>
      <protection/>
    </xf>
    <xf numFmtId="0" fontId="21" fillId="0" borderId="46" xfId="51" applyFont="1" applyFill="1" applyBorder="1" applyAlignment="1">
      <alignment horizontal="center" vertical="center"/>
      <protection/>
    </xf>
    <xf numFmtId="0" fontId="21" fillId="0" borderId="47" xfId="51" applyFont="1" applyFill="1" applyBorder="1" applyAlignment="1">
      <alignment horizontal="center" vertical="center"/>
      <protection/>
    </xf>
    <xf numFmtId="0" fontId="21" fillId="0" borderId="48" xfId="51" applyFont="1" applyFill="1" applyBorder="1" applyAlignment="1">
      <alignment horizontal="center" vertical="center"/>
      <protection/>
    </xf>
    <xf numFmtId="0" fontId="21" fillId="0" borderId="49" xfId="51" applyFont="1" applyFill="1" applyBorder="1" applyAlignment="1">
      <alignment horizontal="center" vertical="center"/>
      <protection/>
    </xf>
    <xf numFmtId="0" fontId="21" fillId="0" borderId="50" xfId="51" applyFont="1" applyFill="1" applyBorder="1" applyAlignment="1">
      <alignment horizontal="center" vertical="center"/>
      <protection/>
    </xf>
    <xf numFmtId="0" fontId="21" fillId="0" borderId="51" xfId="51" applyFont="1" applyFill="1" applyBorder="1" applyAlignment="1">
      <alignment horizontal="center" vertical="center"/>
      <protection/>
    </xf>
    <xf numFmtId="0" fontId="21" fillId="0" borderId="32" xfId="51" applyFont="1" applyFill="1" applyBorder="1" applyAlignment="1">
      <alignment horizontal="center" vertical="center"/>
      <protection/>
    </xf>
    <xf numFmtId="0" fontId="0" fillId="0" borderId="32" xfId="51" applyFont="1" applyFill="1" applyBorder="1" applyAlignment="1">
      <alignment horizontal="center" vertical="center"/>
      <protection/>
    </xf>
    <xf numFmtId="0" fontId="0" fillId="0" borderId="52" xfId="51" applyFont="1" applyFill="1" applyBorder="1" applyAlignment="1">
      <alignment horizontal="center" vertical="center" wrapText="1"/>
      <protection/>
    </xf>
    <xf numFmtId="0" fontId="0" fillId="0" borderId="13" xfId="5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53" xfId="51" applyFont="1" applyFill="1" applyBorder="1" applyAlignment="1">
      <alignment horizontal="center" vertical="center" wrapText="1"/>
      <protection/>
    </xf>
    <xf numFmtId="0" fontId="0" fillId="0" borderId="12" xfId="51" applyFill="1" applyBorder="1" applyAlignment="1">
      <alignment horizontal="center" vertical="center"/>
      <protection/>
    </xf>
    <xf numFmtId="0" fontId="0" fillId="0" borderId="13" xfId="51" applyFill="1" applyBorder="1" applyAlignment="1">
      <alignment horizontal="center" vertical="center" wrapText="1"/>
      <protection/>
    </xf>
    <xf numFmtId="0" fontId="37" fillId="0" borderId="13" xfId="51" applyFont="1" applyFill="1" applyBorder="1" applyAlignment="1">
      <alignment horizontal="center" vertical="center" wrapText="1"/>
      <protection/>
    </xf>
    <xf numFmtId="0" fontId="0" fillId="0" borderId="53" xfId="51" applyFill="1" applyBorder="1" applyAlignment="1">
      <alignment horizontal="center" vertical="center" wrapText="1"/>
      <protection/>
    </xf>
    <xf numFmtId="0" fontId="38" fillId="0" borderId="54" xfId="51" applyFont="1" applyBorder="1" applyAlignment="1">
      <alignment horizontal="left" vertical="center"/>
      <protection/>
    </xf>
    <xf numFmtId="0" fontId="38" fillId="0" borderId="55" xfId="51" applyFont="1" applyFill="1" applyBorder="1" applyAlignment="1" applyProtection="1">
      <alignment horizontal="center" vertical="center"/>
      <protection/>
    </xf>
    <xf numFmtId="0" fontId="38" fillId="0" borderId="56" xfId="51" applyFont="1" applyBorder="1" applyAlignment="1" applyProtection="1">
      <alignment horizontal="center" vertical="center"/>
      <protection locked="0"/>
    </xf>
    <xf numFmtId="0" fontId="38" fillId="0" borderId="50" xfId="51" applyFont="1" applyBorder="1" applyAlignment="1" applyProtection="1">
      <alignment horizontal="center" vertical="center"/>
      <protection locked="0"/>
    </xf>
    <xf numFmtId="0" fontId="38" fillId="0" borderId="51" xfId="51" applyFont="1" applyBorder="1" applyAlignment="1" applyProtection="1">
      <alignment horizontal="center" vertical="center"/>
      <protection locked="0"/>
    </xf>
    <xf numFmtId="0" fontId="38" fillId="0" borderId="57" xfId="51" applyFont="1" applyBorder="1" applyAlignment="1" applyProtection="1">
      <alignment horizontal="center" vertical="center"/>
      <protection locked="0"/>
    </xf>
    <xf numFmtId="0" fontId="38" fillId="0" borderId="58" xfId="51" applyFont="1" applyBorder="1" applyAlignment="1" applyProtection="1">
      <alignment horizontal="center" vertical="center"/>
      <protection locked="0"/>
    </xf>
    <xf numFmtId="0" fontId="38" fillId="0" borderId="59" xfId="51" applyFont="1" applyBorder="1" applyAlignment="1" applyProtection="1">
      <alignment horizontal="center" vertical="center"/>
      <protection locked="0"/>
    </xf>
    <xf numFmtId="0" fontId="39" fillId="0" borderId="0" xfId="51" applyFont="1">
      <alignment/>
      <protection/>
    </xf>
    <xf numFmtId="0" fontId="39" fillId="0" borderId="0" xfId="51" applyFont="1" applyAlignment="1">
      <alignment horizontal="center" vertical="center"/>
      <protection/>
    </xf>
    <xf numFmtId="0" fontId="40" fillId="35" borderId="60" xfId="51" applyFont="1" applyFill="1" applyBorder="1" applyAlignment="1">
      <alignment horizontal="left" vertical="center"/>
      <protection/>
    </xf>
    <xf numFmtId="0" fontId="40" fillId="0" borderId="61" xfId="51" applyFont="1" applyFill="1" applyBorder="1" applyAlignment="1" applyProtection="1">
      <alignment horizontal="center" vertical="center"/>
      <protection/>
    </xf>
    <xf numFmtId="0" fontId="40" fillId="35" borderId="62" xfId="51" applyFont="1" applyFill="1" applyBorder="1" applyAlignment="1" applyProtection="1">
      <alignment horizontal="center" vertical="center"/>
      <protection locked="0"/>
    </xf>
    <xf numFmtId="0" fontId="40" fillId="35" borderId="63" xfId="51" applyFont="1" applyFill="1" applyBorder="1" applyAlignment="1" applyProtection="1">
      <alignment horizontal="center" vertical="center"/>
      <protection locked="0"/>
    </xf>
    <xf numFmtId="0" fontId="40" fillId="35" borderId="64" xfId="51" applyFont="1" applyFill="1" applyBorder="1" applyAlignment="1" applyProtection="1">
      <alignment horizontal="center" vertical="center"/>
      <protection locked="0"/>
    </xf>
    <xf numFmtId="0" fontId="40" fillId="35" borderId="65" xfId="51" applyFont="1" applyFill="1" applyBorder="1" applyAlignment="1" applyProtection="1">
      <alignment horizontal="center" vertical="center"/>
      <protection locked="0"/>
    </xf>
    <xf numFmtId="0" fontId="20" fillId="0" borderId="0" xfId="51" applyFont="1">
      <alignment/>
      <protection/>
    </xf>
    <xf numFmtId="0" fontId="20" fillId="0" borderId="0" xfId="51" applyFont="1" applyAlignment="1">
      <alignment horizontal="center" vertical="center"/>
      <protection/>
    </xf>
    <xf numFmtId="0" fontId="38" fillId="0" borderId="21" xfId="51" applyFont="1" applyBorder="1" applyAlignment="1">
      <alignment horizontal="left" vertical="center"/>
      <protection/>
    </xf>
    <xf numFmtId="0" fontId="38" fillId="0" borderId="26" xfId="51" applyFont="1" applyFill="1" applyBorder="1" applyAlignment="1" applyProtection="1">
      <alignment horizontal="center" vertical="center"/>
      <protection/>
    </xf>
    <xf numFmtId="0" fontId="38" fillId="0" borderId="66" xfId="51" applyFont="1" applyBorder="1" applyAlignment="1" applyProtection="1">
      <alignment horizontal="center" vertical="center"/>
      <protection locked="0"/>
    </xf>
    <xf numFmtId="0" fontId="38" fillId="0" borderId="24" xfId="51" applyFont="1" applyBorder="1" applyAlignment="1" applyProtection="1">
      <alignment horizontal="center" vertical="center"/>
      <protection locked="0"/>
    </xf>
    <xf numFmtId="0" fontId="38" fillId="0" borderId="67" xfId="51" applyFont="1" applyBorder="1" applyAlignment="1" applyProtection="1">
      <alignment horizontal="center" vertical="center"/>
      <protection locked="0"/>
    </xf>
    <xf numFmtId="0" fontId="38" fillId="0" borderId="23" xfId="51" applyFont="1" applyBorder="1" applyAlignment="1" applyProtection="1">
      <alignment horizontal="center" vertical="center"/>
      <protection locked="0"/>
    </xf>
    <xf numFmtId="0" fontId="40" fillId="35" borderId="68" xfId="51" applyFont="1" applyFill="1" applyBorder="1" applyAlignment="1">
      <alignment horizontal="left" vertical="center"/>
      <protection/>
    </xf>
    <xf numFmtId="0" fontId="40" fillId="35" borderId="69" xfId="51" applyFont="1" applyFill="1" applyBorder="1" applyAlignment="1" applyProtection="1">
      <alignment horizontal="center" vertical="center"/>
      <protection locked="0"/>
    </xf>
    <xf numFmtId="0" fontId="40" fillId="35" borderId="70" xfId="51" applyFont="1" applyFill="1" applyBorder="1" applyAlignment="1" applyProtection="1">
      <alignment horizontal="center" vertical="center"/>
      <protection locked="0"/>
    </xf>
    <xf numFmtId="0" fontId="40" fillId="35" borderId="71" xfId="51" applyFont="1" applyFill="1" applyBorder="1" applyAlignment="1" applyProtection="1">
      <alignment horizontal="center" vertical="center"/>
      <protection locked="0"/>
    </xf>
    <xf numFmtId="0" fontId="40" fillId="35" borderId="72" xfId="51" applyFont="1" applyFill="1" applyBorder="1" applyAlignment="1" applyProtection="1">
      <alignment horizontal="center" vertical="center"/>
      <protection locked="0"/>
    </xf>
    <xf numFmtId="0" fontId="38" fillId="33" borderId="46" xfId="51" applyFont="1" applyFill="1" applyBorder="1" applyAlignment="1">
      <alignment horizontal="left" vertical="center" wrapText="1"/>
      <protection/>
    </xf>
    <xf numFmtId="3" fontId="38" fillId="33" borderId="73" xfId="51" applyNumberFormat="1" applyFont="1" applyFill="1" applyBorder="1" applyAlignment="1">
      <alignment horizontal="center" vertical="center"/>
      <protection/>
    </xf>
    <xf numFmtId="3" fontId="38" fillId="33" borderId="56" xfId="51" applyNumberFormat="1" applyFont="1" applyFill="1" applyBorder="1" applyAlignment="1">
      <alignment horizontal="center" vertical="center"/>
      <protection/>
    </xf>
    <xf numFmtId="3" fontId="38" fillId="33" borderId="50" xfId="51" applyNumberFormat="1" applyFont="1" applyFill="1" applyBorder="1" applyAlignment="1">
      <alignment horizontal="center" vertical="center"/>
      <protection/>
    </xf>
    <xf numFmtId="3" fontId="38" fillId="33" borderId="51" xfId="51" applyNumberFormat="1" applyFont="1" applyFill="1" applyBorder="1" applyAlignment="1">
      <alignment horizontal="center" vertical="center"/>
      <protection/>
    </xf>
    <xf numFmtId="3" fontId="38" fillId="33" borderId="49" xfId="51" applyNumberFormat="1" applyFont="1" applyFill="1" applyBorder="1" applyAlignment="1">
      <alignment horizontal="center" vertical="center"/>
      <protection/>
    </xf>
    <xf numFmtId="3" fontId="39" fillId="0" borderId="0" xfId="51" applyNumberFormat="1" applyFont="1">
      <alignment/>
      <protection/>
    </xf>
    <xf numFmtId="0" fontId="40" fillId="33" borderId="74" xfId="51" applyFont="1" applyFill="1" applyBorder="1" applyAlignment="1">
      <alignment horizontal="left" vertical="center"/>
      <protection/>
    </xf>
    <xf numFmtId="0" fontId="41" fillId="33" borderId="75" xfId="51" applyFont="1" applyFill="1" applyBorder="1" applyAlignment="1">
      <alignment horizontal="center" vertical="center"/>
      <protection/>
    </xf>
    <xf numFmtId="0" fontId="41" fillId="33" borderId="76" xfId="51" applyFont="1" applyFill="1" applyBorder="1" applyAlignment="1">
      <alignment horizontal="center" vertical="center"/>
      <protection/>
    </xf>
    <xf numFmtId="0" fontId="41" fillId="33" borderId="77" xfId="51" applyFont="1" applyFill="1" applyBorder="1" applyAlignment="1">
      <alignment horizontal="center" vertical="center"/>
      <protection/>
    </xf>
    <xf numFmtId="0" fontId="41" fillId="33" borderId="78" xfId="51" applyFont="1" applyFill="1" applyBorder="1" applyAlignment="1">
      <alignment horizontal="center" vertical="center"/>
      <protection/>
    </xf>
    <xf numFmtId="0" fontId="41" fillId="33" borderId="79" xfId="51" applyFont="1" applyFill="1" applyBorder="1" applyAlignment="1">
      <alignment horizontal="center" vertical="center"/>
      <protection/>
    </xf>
    <xf numFmtId="0" fontId="42" fillId="0" borderId="0" xfId="51" applyFont="1" applyBorder="1" applyAlignment="1">
      <alignment vertical="top"/>
      <protection/>
    </xf>
    <xf numFmtId="0" fontId="34" fillId="0" borderId="0" xfId="51" applyFont="1" applyBorder="1" applyAlignment="1">
      <alignment vertical="top"/>
      <protection/>
    </xf>
    <xf numFmtId="0" fontId="21" fillId="0" borderId="15" xfId="51" applyFont="1" applyFill="1" applyBorder="1" applyAlignment="1">
      <alignment horizontal="center" vertical="center"/>
      <protection/>
    </xf>
    <xf numFmtId="0" fontId="21" fillId="0" borderId="0" xfId="51" applyFont="1" applyFill="1" applyBorder="1" applyAlignment="1">
      <alignment vertical="center"/>
      <protection/>
    </xf>
    <xf numFmtId="0" fontId="21" fillId="0" borderId="27" xfId="51" applyFont="1" applyFill="1" applyBorder="1" applyAlignment="1">
      <alignment horizontal="center" vertical="center"/>
      <protection/>
    </xf>
    <xf numFmtId="0" fontId="21" fillId="0" borderId="52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21" fillId="0" borderId="53" xfId="51" applyFont="1" applyFill="1" applyBorder="1" applyAlignment="1">
      <alignment horizontal="center" vertical="center" wrapText="1"/>
      <protection/>
    </xf>
    <xf numFmtId="49" fontId="21" fillId="0" borderId="52" xfId="51" applyNumberFormat="1" applyFont="1" applyFill="1" applyBorder="1" applyAlignment="1">
      <alignment horizontal="center" vertical="center" wrapText="1"/>
      <protection/>
    </xf>
    <xf numFmtId="49" fontId="21" fillId="0" borderId="13" xfId="51" applyNumberFormat="1" applyFont="1" applyFill="1" applyBorder="1" applyAlignment="1">
      <alignment horizontal="center" vertical="center" wrapText="1"/>
      <protection/>
    </xf>
    <xf numFmtId="49" fontId="21" fillId="0" borderId="53" xfId="51" applyNumberFormat="1" applyFont="1" applyFill="1" applyBorder="1" applyAlignment="1">
      <alignment horizontal="center" vertical="center" wrapText="1"/>
      <protection/>
    </xf>
    <xf numFmtId="0" fontId="38" fillId="0" borderId="55" xfId="51" applyFont="1" applyBorder="1" applyAlignment="1" applyProtection="1">
      <alignment horizontal="center" vertical="center"/>
      <protection/>
    </xf>
    <xf numFmtId="0" fontId="38" fillId="0" borderId="80" xfId="51" applyFont="1" applyFill="1" applyBorder="1" applyAlignment="1" applyProtection="1">
      <alignment horizontal="center" vertical="center"/>
      <protection locked="0"/>
    </xf>
    <xf numFmtId="0" fontId="38" fillId="0" borderId="58" xfId="51" applyFont="1" applyFill="1" applyBorder="1" applyAlignment="1" applyProtection="1">
      <alignment horizontal="center" vertical="center"/>
      <protection locked="0"/>
    </xf>
    <xf numFmtId="0" fontId="38" fillId="0" borderId="81" xfId="51" applyFont="1" applyFill="1" applyBorder="1" applyAlignment="1" applyProtection="1">
      <alignment horizontal="center" vertical="center"/>
      <protection locked="0"/>
    </xf>
    <xf numFmtId="0" fontId="38" fillId="0" borderId="56" xfId="51" applyFont="1" applyFill="1" applyBorder="1" applyAlignment="1" applyProtection="1">
      <alignment horizontal="center" vertical="center"/>
      <protection locked="0"/>
    </xf>
    <xf numFmtId="0" fontId="38" fillId="0" borderId="50" xfId="51" applyFont="1" applyFill="1" applyBorder="1" applyAlignment="1" applyProtection="1">
      <alignment horizontal="center" vertical="center"/>
      <protection locked="0"/>
    </xf>
    <xf numFmtId="0" fontId="38" fillId="0" borderId="51" xfId="51" applyFont="1" applyFill="1" applyBorder="1" applyAlignment="1" applyProtection="1">
      <alignment horizontal="center" vertical="center"/>
      <protection locked="0"/>
    </xf>
    <xf numFmtId="3" fontId="39" fillId="0" borderId="0" xfId="51" applyNumberFormat="1" applyFont="1" applyAlignment="1">
      <alignment vertical="center"/>
      <protection/>
    </xf>
    <xf numFmtId="0" fontId="40" fillId="0" borderId="61" xfId="51" applyFont="1" applyBorder="1" applyAlignment="1" applyProtection="1">
      <alignment horizontal="center" vertical="center"/>
      <protection/>
    </xf>
    <xf numFmtId="0" fontId="40" fillId="0" borderId="62" xfId="51" applyFont="1" applyFill="1" applyBorder="1" applyAlignment="1" applyProtection="1">
      <alignment horizontal="center" vertical="center"/>
      <protection locked="0"/>
    </xf>
    <xf numFmtId="0" fontId="40" fillId="0" borderId="63" xfId="51" applyFont="1" applyFill="1" applyBorder="1" applyAlignment="1" applyProtection="1">
      <alignment horizontal="center" vertical="center"/>
      <protection locked="0"/>
    </xf>
    <xf numFmtId="0" fontId="40" fillId="0" borderId="82" xfId="51" applyFont="1" applyFill="1" applyBorder="1" applyAlignment="1" applyProtection="1">
      <alignment horizontal="center" vertical="center"/>
      <protection locked="0"/>
    </xf>
    <xf numFmtId="0" fontId="40" fillId="0" borderId="64" xfId="51" applyFont="1" applyFill="1" applyBorder="1" applyAlignment="1" applyProtection="1">
      <alignment horizontal="center" vertical="center"/>
      <protection locked="0"/>
    </xf>
    <xf numFmtId="3" fontId="20" fillId="0" borderId="0" xfId="51" applyNumberFormat="1" applyFont="1" applyAlignment="1">
      <alignment vertical="center"/>
      <protection/>
    </xf>
    <xf numFmtId="0" fontId="38" fillId="0" borderId="66" xfId="51" applyFont="1" applyFill="1" applyBorder="1" applyAlignment="1" applyProtection="1">
      <alignment horizontal="center" vertical="center"/>
      <protection locked="0"/>
    </xf>
    <xf numFmtId="0" fontId="38" fillId="0" borderId="24" xfId="51" applyFont="1" applyFill="1" applyBorder="1" applyAlignment="1" applyProtection="1">
      <alignment horizontal="center" vertical="center"/>
      <protection locked="0"/>
    </xf>
    <xf numFmtId="0" fontId="38" fillId="0" borderId="25" xfId="51" applyFont="1" applyFill="1" applyBorder="1" applyAlignment="1" applyProtection="1">
      <alignment horizontal="center" vertical="center"/>
      <protection locked="0"/>
    </xf>
    <xf numFmtId="0" fontId="38" fillId="0" borderId="67" xfId="51" applyFont="1" applyFill="1" applyBorder="1" applyAlignment="1" applyProtection="1">
      <alignment horizontal="center" vertical="center"/>
      <protection locked="0"/>
    </xf>
    <xf numFmtId="0" fontId="38" fillId="33" borderId="21" xfId="51" applyFont="1" applyFill="1" applyBorder="1" applyAlignment="1">
      <alignment horizontal="left" vertical="center" wrapText="1"/>
      <protection/>
    </xf>
    <xf numFmtId="3" fontId="38" fillId="33" borderId="26" xfId="51" applyNumberFormat="1" applyFont="1" applyFill="1" applyBorder="1" applyAlignment="1">
      <alignment horizontal="center" vertical="center"/>
      <protection/>
    </xf>
    <xf numFmtId="3" fontId="38" fillId="33" borderId="21" xfId="51" applyNumberFormat="1" applyFont="1" applyFill="1" applyBorder="1" applyAlignment="1">
      <alignment horizontal="center" vertical="center"/>
      <protection/>
    </xf>
    <xf numFmtId="3" fontId="38" fillId="33" borderId="24" xfId="51" applyNumberFormat="1" applyFont="1" applyFill="1" applyBorder="1" applyAlignment="1">
      <alignment horizontal="center" vertical="center"/>
      <protection/>
    </xf>
    <xf numFmtId="3" fontId="38" fillId="33" borderId="22" xfId="51" applyNumberFormat="1" applyFont="1" applyFill="1" applyBorder="1" applyAlignment="1">
      <alignment horizontal="center" vertical="center"/>
      <protection/>
    </xf>
    <xf numFmtId="3" fontId="38" fillId="33" borderId="83" xfId="51" applyNumberFormat="1" applyFont="1" applyFill="1" applyBorder="1" applyAlignment="1">
      <alignment horizontal="center" vertical="center"/>
      <protection/>
    </xf>
    <xf numFmtId="0" fontId="41" fillId="33" borderId="74" xfId="51" applyFont="1" applyFill="1" applyBorder="1" applyAlignment="1">
      <alignment horizontal="center" vertical="center"/>
      <protection/>
    </xf>
    <xf numFmtId="0" fontId="41" fillId="33" borderId="84" xfId="51" applyFont="1" applyFill="1" applyBorder="1" applyAlignment="1">
      <alignment horizontal="center" vertical="center"/>
      <protection/>
    </xf>
    <xf numFmtId="0" fontId="41" fillId="33" borderId="85" xfId="51" applyFont="1" applyFill="1" applyBorder="1" applyAlignment="1">
      <alignment horizontal="center" vertical="center"/>
      <protection/>
    </xf>
    <xf numFmtId="0" fontId="18" fillId="0" borderId="45" xfId="0" applyFont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3" borderId="90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98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2" fillId="33" borderId="91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 horizontal="center" vertical="center"/>
    </xf>
    <xf numFmtId="0" fontId="32" fillId="33" borderId="92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center" vertical="center"/>
    </xf>
    <xf numFmtId="0" fontId="32" fillId="33" borderId="93" xfId="0" applyFont="1" applyFill="1" applyBorder="1" applyAlignment="1">
      <alignment horizontal="center" vertical="center"/>
    </xf>
    <xf numFmtId="0" fontId="32" fillId="33" borderId="9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ane_statystycz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Uwaga 2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lne-25-02"/>
      <sheetName val="ogolne"/>
      <sheetName val="wiek,wyk,czas,staz"/>
      <sheetName val="zarej ogołem"/>
      <sheetName val="zarej od stycznia do"/>
      <sheetName val="zarej m-czne"/>
      <sheetName val="ARCH"/>
      <sheetName val="04-ogolne"/>
      <sheetName val="04-wiek,wyk,czas,staz"/>
      <sheetName val="04-zarej ogołem"/>
      <sheetName val="04-zarej m-czne"/>
      <sheetName val="03-ogolne"/>
      <sheetName val="03-wiek,wyk,czas,staz"/>
      <sheetName val="03-zarej ogołem"/>
      <sheetName val="03-zarej m-czne"/>
      <sheetName val="02-ogolne"/>
      <sheetName val="02-wiek,wyk,czas,staz"/>
      <sheetName val="02-zarej ogołem"/>
      <sheetName val="02-zarej m-czne"/>
      <sheetName val="01-ogolne"/>
      <sheetName val="01-wiek,wyk,czas,staz"/>
      <sheetName val="01-zarej ogołem"/>
      <sheetName val="01-zarej od stycznia do"/>
      <sheetName val="01-zarej m-cz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zoomScale="75" zoomScaleNormal="75" zoomScalePageLayoutView="50" workbookViewId="0" topLeftCell="A1">
      <selection activeCell="AJ16" sqref="AJ16"/>
    </sheetView>
  </sheetViews>
  <sheetFormatPr defaultColWidth="9.00390625" defaultRowHeight="12.75"/>
  <cols>
    <col min="1" max="1" width="38.75390625" style="93" customWidth="1"/>
    <col min="2" max="2" width="12.125" style="0" hidden="1" customWidth="1"/>
    <col min="3" max="3" width="6.875" style="0" customWidth="1"/>
    <col min="4" max="12" width="14.25390625" style="0" customWidth="1"/>
    <col min="13" max="13" width="14.625" style="0" customWidth="1"/>
    <col min="14" max="26" width="7.00390625" style="0" customWidth="1"/>
    <col min="27" max="27" width="8.75390625" style="0" customWidth="1"/>
    <col min="28" max="31" width="7.00390625" style="0" customWidth="1"/>
  </cols>
  <sheetData>
    <row r="1" spans="1:31" ht="43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/>
      <c r="AD1" s="4"/>
      <c r="AE1" s="4"/>
    </row>
    <row r="2" spans="1:13" ht="45" customHeight="1" thickBot="1">
      <c r="A2" s="5" t="s">
        <v>1</v>
      </c>
      <c r="B2" s="6"/>
      <c r="C2" s="7"/>
      <c r="D2" s="8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9" t="s">
        <v>9</v>
      </c>
      <c r="L2" s="10" t="s">
        <v>10</v>
      </c>
      <c r="M2" s="11" t="s">
        <v>11</v>
      </c>
    </row>
    <row r="3" spans="1:13" ht="35.25" customHeight="1">
      <c r="A3" s="12" t="s">
        <v>12</v>
      </c>
      <c r="B3" s="13"/>
      <c r="C3" s="14"/>
      <c r="D3" s="15">
        <v>30032</v>
      </c>
      <c r="E3" s="15">
        <v>6146</v>
      </c>
      <c r="F3" s="15">
        <v>6451</v>
      </c>
      <c r="G3" s="15">
        <v>5363</v>
      </c>
      <c r="H3" s="15">
        <v>6531</v>
      </c>
      <c r="I3" s="15">
        <v>4285</v>
      </c>
      <c r="J3" s="15">
        <v>10551</v>
      </c>
      <c r="K3" s="15">
        <v>8206</v>
      </c>
      <c r="L3" s="16">
        <v>8065</v>
      </c>
      <c r="M3" s="17">
        <f>SUM(D3:L3)</f>
        <v>85630</v>
      </c>
    </row>
    <row r="4" spans="1:13" ht="35.25" customHeight="1" thickBot="1">
      <c r="A4" s="18" t="s">
        <v>13</v>
      </c>
      <c r="B4" s="19"/>
      <c r="C4" s="20"/>
      <c r="D4" s="21">
        <f aca="true" t="shared" si="0" ref="D4:L4">D5*1000/D3</f>
        <v>44.45258391049547</v>
      </c>
      <c r="E4" s="21">
        <f t="shared" si="0"/>
        <v>49.3003579563944</v>
      </c>
      <c r="F4" s="21">
        <f t="shared" si="0"/>
        <v>36.11843125096884</v>
      </c>
      <c r="G4" s="21">
        <f t="shared" si="0"/>
        <v>38.59779973895208</v>
      </c>
      <c r="H4" s="21">
        <f t="shared" si="0"/>
        <v>47.159699892818864</v>
      </c>
      <c r="I4" s="21">
        <f t="shared" si="0"/>
        <v>41.540256709451576</v>
      </c>
      <c r="J4" s="21">
        <f t="shared" si="0"/>
        <v>49.75831674722775</v>
      </c>
      <c r="K4" s="21">
        <f t="shared" si="0"/>
        <v>38.8739946380697</v>
      </c>
      <c r="L4" s="22">
        <f t="shared" si="0"/>
        <v>43.89336639801612</v>
      </c>
      <c r="M4" s="23">
        <f>M5*1000/M3</f>
        <v>43.933200980964614</v>
      </c>
    </row>
    <row r="5" spans="1:13" ht="35.25" customHeight="1">
      <c r="A5" s="24" t="s">
        <v>14</v>
      </c>
      <c r="B5" s="25" t="s">
        <v>15</v>
      </c>
      <c r="C5" s="26" t="s">
        <v>16</v>
      </c>
      <c r="D5" s="27">
        <v>1335</v>
      </c>
      <c r="E5" s="28">
        <v>303</v>
      </c>
      <c r="F5" s="28">
        <v>233</v>
      </c>
      <c r="G5" s="28">
        <v>207</v>
      </c>
      <c r="H5" s="28">
        <v>308</v>
      </c>
      <c r="I5" s="28">
        <v>178</v>
      </c>
      <c r="J5" s="27">
        <v>525</v>
      </c>
      <c r="K5" s="28">
        <v>319</v>
      </c>
      <c r="L5" s="29">
        <v>354</v>
      </c>
      <c r="M5" s="17">
        <f>D5+K5+E5+F5+G5+H5+I5+J5+L5</f>
        <v>3762</v>
      </c>
    </row>
    <row r="6" spans="1:13" ht="35.25" customHeight="1" thickBot="1">
      <c r="A6" s="30"/>
      <c r="B6" s="31"/>
      <c r="C6" s="32" t="s">
        <v>17</v>
      </c>
      <c r="D6" s="33">
        <v>771</v>
      </c>
      <c r="E6" s="34">
        <v>165</v>
      </c>
      <c r="F6" s="34">
        <v>151</v>
      </c>
      <c r="G6" s="34">
        <v>114</v>
      </c>
      <c r="H6" s="34">
        <v>174</v>
      </c>
      <c r="I6" s="34">
        <v>123</v>
      </c>
      <c r="J6" s="33">
        <v>300</v>
      </c>
      <c r="K6" s="34">
        <v>205</v>
      </c>
      <c r="L6" s="35">
        <v>218</v>
      </c>
      <c r="M6" s="36">
        <f>D6+K6+E6+F6+G6+H6+I6+J6+L6</f>
        <v>2221</v>
      </c>
    </row>
    <row r="7" spans="1:13" ht="18" customHeight="1">
      <c r="A7" s="37" t="s">
        <v>18</v>
      </c>
      <c r="B7" s="38"/>
      <c r="C7" s="39" t="s">
        <v>16</v>
      </c>
      <c r="D7" s="40">
        <v>1381</v>
      </c>
      <c r="E7" s="40">
        <v>323</v>
      </c>
      <c r="F7" s="40">
        <v>252</v>
      </c>
      <c r="G7" s="40">
        <v>214</v>
      </c>
      <c r="H7" s="40">
        <v>258</v>
      </c>
      <c r="I7" s="40">
        <v>182</v>
      </c>
      <c r="J7" s="40">
        <v>570</v>
      </c>
      <c r="K7" s="40">
        <v>353</v>
      </c>
      <c r="L7" s="41">
        <v>379</v>
      </c>
      <c r="M7" s="42">
        <f>D7+K7+E7+F7+G7+H7+I7+J7+L7</f>
        <v>3912</v>
      </c>
    </row>
    <row r="8" spans="1:13" ht="18" customHeight="1">
      <c r="A8" s="43"/>
      <c r="B8" s="44"/>
      <c r="C8" s="45" t="s">
        <v>17</v>
      </c>
      <c r="D8" s="46">
        <v>767</v>
      </c>
      <c r="E8" s="46">
        <v>176</v>
      </c>
      <c r="F8" s="46">
        <v>162</v>
      </c>
      <c r="G8" s="46">
        <v>114</v>
      </c>
      <c r="H8" s="46">
        <v>136</v>
      </c>
      <c r="I8" s="46">
        <v>117</v>
      </c>
      <c r="J8" s="46">
        <v>315</v>
      </c>
      <c r="K8" s="46">
        <v>216</v>
      </c>
      <c r="L8" s="47">
        <v>236</v>
      </c>
      <c r="M8" s="42">
        <f>D8+K8+E8+F8+G8+H8+I8+J8+L8</f>
        <v>2239</v>
      </c>
    </row>
    <row r="9" spans="1:13" ht="18" customHeight="1">
      <c r="A9" s="48" t="s">
        <v>19</v>
      </c>
      <c r="B9" s="49"/>
      <c r="C9" s="50"/>
      <c r="D9" s="51">
        <f>D5-D7</f>
        <v>-46</v>
      </c>
      <c r="E9" s="51">
        <f aca="true" t="shared" si="1" ref="E9:L9">E5-E7</f>
        <v>-20</v>
      </c>
      <c r="F9" s="51">
        <f t="shared" si="1"/>
        <v>-19</v>
      </c>
      <c r="G9" s="51">
        <f t="shared" si="1"/>
        <v>-7</v>
      </c>
      <c r="H9" s="51">
        <f t="shared" si="1"/>
        <v>50</v>
      </c>
      <c r="I9" s="51">
        <f t="shared" si="1"/>
        <v>-4</v>
      </c>
      <c r="J9" s="51">
        <f t="shared" si="1"/>
        <v>-45</v>
      </c>
      <c r="K9" s="51">
        <f t="shared" si="1"/>
        <v>-34</v>
      </c>
      <c r="L9" s="51">
        <f t="shared" si="1"/>
        <v>-25</v>
      </c>
      <c r="M9" s="52">
        <f>M5-M7</f>
        <v>-150</v>
      </c>
    </row>
    <row r="10" spans="1:13" ht="18" customHeight="1" thickBot="1">
      <c r="A10" s="53" t="s">
        <v>20</v>
      </c>
      <c r="B10" s="54"/>
      <c r="C10" s="55"/>
      <c r="D10" s="56">
        <f>100-(D7/D5%)</f>
        <v>-3.445692883895134</v>
      </c>
      <c r="E10" s="56">
        <f aca="true" t="shared" si="2" ref="E10:M10">100-(E7/E5%)</f>
        <v>-6.600660066006611</v>
      </c>
      <c r="F10" s="56">
        <f t="shared" si="2"/>
        <v>-8.154506437768234</v>
      </c>
      <c r="G10" s="56">
        <f t="shared" si="2"/>
        <v>-3.381642512077306</v>
      </c>
      <c r="H10" s="56">
        <f t="shared" si="2"/>
        <v>16.233766233766232</v>
      </c>
      <c r="I10" s="56">
        <f t="shared" si="2"/>
        <v>-2.247191011235955</v>
      </c>
      <c r="J10" s="56">
        <f t="shared" si="2"/>
        <v>-8.57142857142857</v>
      </c>
      <c r="K10" s="56">
        <f t="shared" si="2"/>
        <v>-10.658307210031353</v>
      </c>
      <c r="L10" s="56">
        <f t="shared" si="2"/>
        <v>-7.062146892655363</v>
      </c>
      <c r="M10" s="57">
        <f t="shared" si="2"/>
        <v>-3.9872408293461064</v>
      </c>
    </row>
    <row r="11" spans="1:13" ht="35.25" customHeight="1">
      <c r="A11" s="58" t="s">
        <v>21</v>
      </c>
      <c r="B11" s="59" t="s">
        <v>15</v>
      </c>
      <c r="C11" s="60" t="s">
        <v>16</v>
      </c>
      <c r="D11" s="61">
        <v>298</v>
      </c>
      <c r="E11" s="62">
        <v>63</v>
      </c>
      <c r="F11" s="62">
        <v>44</v>
      </c>
      <c r="G11" s="62">
        <v>36</v>
      </c>
      <c r="H11" s="62">
        <v>109</v>
      </c>
      <c r="I11" s="61">
        <v>41</v>
      </c>
      <c r="J11" s="61">
        <v>110</v>
      </c>
      <c r="K11" s="62">
        <v>68</v>
      </c>
      <c r="L11" s="63">
        <v>78</v>
      </c>
      <c r="M11" s="17">
        <f aca="true" t="shared" si="3" ref="M11:M42">D11+K11+E11+F11+G11+H11+I11+J11+L11</f>
        <v>847</v>
      </c>
    </row>
    <row r="12" spans="1:13" ht="35.25" customHeight="1" thickBot="1">
      <c r="A12" s="64" t="s">
        <v>22</v>
      </c>
      <c r="B12" s="65" t="s">
        <v>23</v>
      </c>
      <c r="C12" s="66" t="s">
        <v>17</v>
      </c>
      <c r="D12" s="67">
        <v>152</v>
      </c>
      <c r="E12" s="67">
        <v>21</v>
      </c>
      <c r="F12" s="67">
        <v>23</v>
      </c>
      <c r="G12" s="67">
        <v>13</v>
      </c>
      <c r="H12" s="67">
        <v>59</v>
      </c>
      <c r="I12" s="67">
        <v>26</v>
      </c>
      <c r="J12" s="67">
        <v>35</v>
      </c>
      <c r="K12" s="68">
        <v>38</v>
      </c>
      <c r="L12" s="69">
        <v>36</v>
      </c>
      <c r="M12" s="36">
        <f t="shared" si="3"/>
        <v>403</v>
      </c>
    </row>
    <row r="13" spans="1:13" ht="35.25" customHeight="1">
      <c r="A13" s="70" t="s">
        <v>24</v>
      </c>
      <c r="B13" s="71" t="s">
        <v>15</v>
      </c>
      <c r="C13" s="72" t="s">
        <v>16</v>
      </c>
      <c r="D13" s="73">
        <v>0</v>
      </c>
      <c r="E13" s="73">
        <v>303</v>
      </c>
      <c r="F13" s="73">
        <v>164</v>
      </c>
      <c r="G13" s="73">
        <v>207</v>
      </c>
      <c r="H13" s="73">
        <v>308</v>
      </c>
      <c r="I13" s="73">
        <v>178</v>
      </c>
      <c r="J13" s="73">
        <v>362</v>
      </c>
      <c r="K13" s="74">
        <v>319</v>
      </c>
      <c r="L13" s="75">
        <v>353</v>
      </c>
      <c r="M13" s="42">
        <f t="shared" si="3"/>
        <v>2194</v>
      </c>
    </row>
    <row r="14" spans="1:13" ht="35.25" customHeight="1" thickBot="1">
      <c r="A14" s="76" t="s">
        <v>22</v>
      </c>
      <c r="B14" s="77" t="s">
        <v>23</v>
      </c>
      <c r="C14" s="78" t="s">
        <v>17</v>
      </c>
      <c r="D14" s="79">
        <v>0</v>
      </c>
      <c r="E14" s="80">
        <v>165</v>
      </c>
      <c r="F14" s="80">
        <v>103</v>
      </c>
      <c r="G14" s="80">
        <v>114</v>
      </c>
      <c r="H14" s="80">
        <v>174</v>
      </c>
      <c r="I14" s="79">
        <v>123</v>
      </c>
      <c r="J14" s="79">
        <v>207</v>
      </c>
      <c r="K14" s="80">
        <v>205</v>
      </c>
      <c r="L14" s="81">
        <v>217</v>
      </c>
      <c r="M14" s="82">
        <f t="shared" si="3"/>
        <v>1308</v>
      </c>
    </row>
    <row r="15" spans="1:13" ht="35.25" customHeight="1">
      <c r="A15" s="58" t="s">
        <v>25</v>
      </c>
      <c r="B15" s="59" t="s">
        <v>15</v>
      </c>
      <c r="C15" s="60" t="s">
        <v>16</v>
      </c>
      <c r="D15" s="61">
        <v>61</v>
      </c>
      <c r="E15" s="62">
        <v>22</v>
      </c>
      <c r="F15" s="62">
        <v>11</v>
      </c>
      <c r="G15" s="62">
        <v>11</v>
      </c>
      <c r="H15" s="62">
        <v>17</v>
      </c>
      <c r="I15" s="61">
        <v>9</v>
      </c>
      <c r="J15" s="61">
        <v>18</v>
      </c>
      <c r="K15" s="62">
        <v>18</v>
      </c>
      <c r="L15" s="63">
        <v>27</v>
      </c>
      <c r="M15" s="17">
        <f t="shared" si="3"/>
        <v>194</v>
      </c>
    </row>
    <row r="16" spans="1:13" ht="35.25" customHeight="1" thickBot="1">
      <c r="A16" s="64" t="s">
        <v>22</v>
      </c>
      <c r="B16" s="65" t="s">
        <v>23</v>
      </c>
      <c r="C16" s="66" t="s">
        <v>17</v>
      </c>
      <c r="D16" s="67">
        <v>42</v>
      </c>
      <c r="E16" s="68">
        <v>17</v>
      </c>
      <c r="F16" s="68">
        <v>8</v>
      </c>
      <c r="G16" s="68">
        <v>5</v>
      </c>
      <c r="H16" s="68">
        <v>6</v>
      </c>
      <c r="I16" s="67">
        <v>6</v>
      </c>
      <c r="J16" s="67">
        <v>14</v>
      </c>
      <c r="K16" s="68">
        <v>12</v>
      </c>
      <c r="L16" s="69">
        <v>18</v>
      </c>
      <c r="M16" s="36">
        <f t="shared" si="3"/>
        <v>128</v>
      </c>
    </row>
    <row r="17" spans="1:13" ht="35.25" customHeight="1">
      <c r="A17" s="70" t="s">
        <v>26</v>
      </c>
      <c r="B17" s="83" t="s">
        <v>15</v>
      </c>
      <c r="C17" s="72" t="s">
        <v>16</v>
      </c>
      <c r="D17" s="73">
        <v>301</v>
      </c>
      <c r="E17" s="74">
        <v>82</v>
      </c>
      <c r="F17" s="74">
        <v>75</v>
      </c>
      <c r="G17" s="74">
        <v>68</v>
      </c>
      <c r="H17" s="74">
        <v>91</v>
      </c>
      <c r="I17" s="73">
        <v>46</v>
      </c>
      <c r="J17" s="73">
        <v>124</v>
      </c>
      <c r="K17" s="74">
        <v>98</v>
      </c>
      <c r="L17" s="75">
        <v>106</v>
      </c>
      <c r="M17" s="42">
        <f t="shared" si="3"/>
        <v>991</v>
      </c>
    </row>
    <row r="18" spans="1:13" ht="35.25" customHeight="1" thickBot="1">
      <c r="A18" s="76" t="s">
        <v>22</v>
      </c>
      <c r="B18" s="77" t="s">
        <v>23</v>
      </c>
      <c r="C18" s="78" t="s">
        <v>17</v>
      </c>
      <c r="D18" s="79">
        <v>162</v>
      </c>
      <c r="E18" s="80">
        <v>47</v>
      </c>
      <c r="F18" s="80">
        <v>51</v>
      </c>
      <c r="G18" s="80">
        <v>40</v>
      </c>
      <c r="H18" s="80">
        <v>52</v>
      </c>
      <c r="I18" s="79">
        <v>30</v>
      </c>
      <c r="J18" s="79">
        <v>72</v>
      </c>
      <c r="K18" s="80">
        <v>63</v>
      </c>
      <c r="L18" s="81">
        <v>66</v>
      </c>
      <c r="M18" s="82">
        <f t="shared" si="3"/>
        <v>583</v>
      </c>
    </row>
    <row r="19" spans="1:13" ht="35.25" customHeight="1">
      <c r="A19" s="84" t="s">
        <v>27</v>
      </c>
      <c r="B19" s="85" t="s">
        <v>15</v>
      </c>
      <c r="C19" s="60" t="s">
        <v>16</v>
      </c>
      <c r="D19" s="61">
        <v>18</v>
      </c>
      <c r="E19" s="62">
        <v>3</v>
      </c>
      <c r="F19" s="62">
        <v>6</v>
      </c>
      <c r="G19" s="62">
        <v>3</v>
      </c>
      <c r="H19" s="62">
        <v>6</v>
      </c>
      <c r="I19" s="61">
        <v>2</v>
      </c>
      <c r="J19" s="61">
        <v>9</v>
      </c>
      <c r="K19" s="62">
        <v>5</v>
      </c>
      <c r="L19" s="63">
        <v>13</v>
      </c>
      <c r="M19" s="17">
        <f t="shared" si="3"/>
        <v>65</v>
      </c>
    </row>
    <row r="20" spans="1:13" ht="35.25" customHeight="1" thickBot="1">
      <c r="A20" s="86" t="s">
        <v>22</v>
      </c>
      <c r="B20" s="65" t="s">
        <v>23</v>
      </c>
      <c r="C20" s="66" t="s">
        <v>17</v>
      </c>
      <c r="D20" s="67">
        <v>14</v>
      </c>
      <c r="E20" s="68">
        <v>3</v>
      </c>
      <c r="F20" s="68">
        <v>4</v>
      </c>
      <c r="G20" s="68">
        <v>2</v>
      </c>
      <c r="H20" s="68">
        <v>2</v>
      </c>
      <c r="I20" s="67">
        <v>1</v>
      </c>
      <c r="J20" s="67">
        <v>7</v>
      </c>
      <c r="K20" s="68">
        <v>3</v>
      </c>
      <c r="L20" s="69">
        <v>10</v>
      </c>
      <c r="M20" s="36">
        <f t="shared" si="3"/>
        <v>46</v>
      </c>
    </row>
    <row r="21" spans="1:13" ht="35.25" customHeight="1">
      <c r="A21" s="70" t="s">
        <v>28</v>
      </c>
      <c r="B21" s="83" t="s">
        <v>15</v>
      </c>
      <c r="C21" s="72" t="s">
        <v>16</v>
      </c>
      <c r="D21" s="73">
        <v>426</v>
      </c>
      <c r="E21" s="74">
        <v>120</v>
      </c>
      <c r="F21" s="74">
        <v>76</v>
      </c>
      <c r="G21" s="74">
        <v>71</v>
      </c>
      <c r="H21" s="74">
        <v>68</v>
      </c>
      <c r="I21" s="73">
        <v>71</v>
      </c>
      <c r="J21" s="73">
        <v>190</v>
      </c>
      <c r="K21" s="74">
        <v>89</v>
      </c>
      <c r="L21" s="75">
        <v>110</v>
      </c>
      <c r="M21" s="42">
        <f t="shared" si="3"/>
        <v>1221</v>
      </c>
    </row>
    <row r="22" spans="1:13" ht="35.25" customHeight="1" thickBot="1">
      <c r="A22" s="76" t="s">
        <v>22</v>
      </c>
      <c r="B22" s="77" t="s">
        <v>23</v>
      </c>
      <c r="C22" s="78" t="s">
        <v>17</v>
      </c>
      <c r="D22" s="79">
        <v>325</v>
      </c>
      <c r="E22" s="80">
        <v>84</v>
      </c>
      <c r="F22" s="80">
        <v>61</v>
      </c>
      <c r="G22" s="80">
        <v>55</v>
      </c>
      <c r="H22" s="80">
        <v>57</v>
      </c>
      <c r="I22" s="79">
        <v>59</v>
      </c>
      <c r="J22" s="79">
        <v>151</v>
      </c>
      <c r="K22" s="80">
        <v>74</v>
      </c>
      <c r="L22" s="81">
        <v>92</v>
      </c>
      <c r="M22" s="82">
        <f t="shared" si="3"/>
        <v>958</v>
      </c>
    </row>
    <row r="23" spans="1:13" ht="35.25" customHeight="1">
      <c r="A23" s="84" t="s">
        <v>29</v>
      </c>
      <c r="B23" s="85" t="s">
        <v>15</v>
      </c>
      <c r="C23" s="60" t="s">
        <v>16</v>
      </c>
      <c r="D23" s="61">
        <v>93</v>
      </c>
      <c r="E23" s="62">
        <v>23</v>
      </c>
      <c r="F23" s="62">
        <v>32</v>
      </c>
      <c r="G23" s="62">
        <v>23</v>
      </c>
      <c r="H23" s="62">
        <v>15</v>
      </c>
      <c r="I23" s="61">
        <v>23</v>
      </c>
      <c r="J23" s="61">
        <v>61</v>
      </c>
      <c r="K23" s="62">
        <v>31</v>
      </c>
      <c r="L23" s="63">
        <v>34</v>
      </c>
      <c r="M23" s="17">
        <f t="shared" si="3"/>
        <v>335</v>
      </c>
    </row>
    <row r="24" spans="1:13" ht="35.25" customHeight="1" thickBot="1">
      <c r="A24" s="86" t="s">
        <v>22</v>
      </c>
      <c r="B24" s="65" t="s">
        <v>23</v>
      </c>
      <c r="C24" s="66" t="s">
        <v>17</v>
      </c>
      <c r="D24" s="67">
        <v>93</v>
      </c>
      <c r="E24" s="68">
        <v>23</v>
      </c>
      <c r="F24" s="68">
        <v>32</v>
      </c>
      <c r="G24" s="68">
        <v>23</v>
      </c>
      <c r="H24" s="68">
        <v>15</v>
      </c>
      <c r="I24" s="67">
        <v>23</v>
      </c>
      <c r="J24" s="67">
        <v>61</v>
      </c>
      <c r="K24" s="68">
        <v>31</v>
      </c>
      <c r="L24" s="69">
        <v>34</v>
      </c>
      <c r="M24" s="36">
        <f t="shared" si="3"/>
        <v>335</v>
      </c>
    </row>
    <row r="25" spans="1:13" ht="35.25" customHeight="1">
      <c r="A25" s="70" t="s">
        <v>30</v>
      </c>
      <c r="B25" s="83" t="s">
        <v>15</v>
      </c>
      <c r="C25" s="72" t="s">
        <v>16</v>
      </c>
      <c r="D25" s="73">
        <v>210</v>
      </c>
      <c r="E25" s="74">
        <v>40</v>
      </c>
      <c r="F25" s="74">
        <v>27</v>
      </c>
      <c r="G25" s="74">
        <v>18</v>
      </c>
      <c r="H25" s="74">
        <v>39</v>
      </c>
      <c r="I25" s="73">
        <v>17</v>
      </c>
      <c r="J25" s="73">
        <v>88</v>
      </c>
      <c r="K25" s="74">
        <v>35</v>
      </c>
      <c r="L25" s="75">
        <v>42</v>
      </c>
      <c r="M25" s="42">
        <f t="shared" si="3"/>
        <v>516</v>
      </c>
    </row>
    <row r="26" spans="1:13" ht="35.25" customHeight="1" thickBot="1">
      <c r="A26" s="76" t="s">
        <v>22</v>
      </c>
      <c r="B26" s="77" t="s">
        <v>23</v>
      </c>
      <c r="C26" s="78" t="s">
        <v>17</v>
      </c>
      <c r="D26" s="79">
        <v>128</v>
      </c>
      <c r="E26" s="80">
        <v>15</v>
      </c>
      <c r="F26" s="80">
        <v>11</v>
      </c>
      <c r="G26" s="80">
        <v>8</v>
      </c>
      <c r="H26" s="80">
        <v>16</v>
      </c>
      <c r="I26" s="79">
        <v>8</v>
      </c>
      <c r="J26" s="79">
        <v>39</v>
      </c>
      <c r="K26" s="80">
        <v>21</v>
      </c>
      <c r="L26" s="81">
        <v>17</v>
      </c>
      <c r="M26" s="82">
        <f t="shared" si="3"/>
        <v>263</v>
      </c>
    </row>
    <row r="27" spans="1:13" ht="35.25" customHeight="1">
      <c r="A27" s="84" t="s">
        <v>31</v>
      </c>
      <c r="B27" s="85" t="s">
        <v>15</v>
      </c>
      <c r="C27" s="60" t="s">
        <v>16</v>
      </c>
      <c r="D27" s="61">
        <v>317</v>
      </c>
      <c r="E27" s="62">
        <v>93</v>
      </c>
      <c r="F27" s="62">
        <v>65</v>
      </c>
      <c r="G27" s="62">
        <v>46</v>
      </c>
      <c r="H27" s="62">
        <v>65</v>
      </c>
      <c r="I27" s="61">
        <v>46</v>
      </c>
      <c r="J27" s="61">
        <v>136</v>
      </c>
      <c r="K27" s="62">
        <v>81</v>
      </c>
      <c r="L27" s="63">
        <v>85</v>
      </c>
      <c r="M27" s="17">
        <f t="shared" si="3"/>
        <v>934</v>
      </c>
    </row>
    <row r="28" spans="1:13" ht="35.25" customHeight="1" thickBot="1">
      <c r="A28" s="86" t="s">
        <v>22</v>
      </c>
      <c r="B28" s="65" t="s">
        <v>23</v>
      </c>
      <c r="C28" s="66" t="s">
        <v>17</v>
      </c>
      <c r="D28" s="67">
        <v>208</v>
      </c>
      <c r="E28" s="68">
        <v>47</v>
      </c>
      <c r="F28" s="68">
        <v>45</v>
      </c>
      <c r="G28" s="68">
        <v>30</v>
      </c>
      <c r="H28" s="68">
        <v>39</v>
      </c>
      <c r="I28" s="67">
        <v>31</v>
      </c>
      <c r="J28" s="67">
        <v>83</v>
      </c>
      <c r="K28" s="68">
        <v>56</v>
      </c>
      <c r="L28" s="69">
        <v>53</v>
      </c>
      <c r="M28" s="36">
        <f t="shared" si="3"/>
        <v>592</v>
      </c>
    </row>
    <row r="29" spans="1:13" ht="35.25" customHeight="1">
      <c r="A29" s="84" t="s">
        <v>32</v>
      </c>
      <c r="B29" s="87" t="s">
        <v>15</v>
      </c>
      <c r="C29" s="60" t="s">
        <v>16</v>
      </c>
      <c r="D29" s="61">
        <v>262</v>
      </c>
      <c r="E29" s="62">
        <v>63</v>
      </c>
      <c r="F29" s="62">
        <v>51</v>
      </c>
      <c r="G29" s="62">
        <v>62</v>
      </c>
      <c r="H29" s="62">
        <v>43</v>
      </c>
      <c r="I29" s="61">
        <v>49</v>
      </c>
      <c r="J29" s="61">
        <v>116</v>
      </c>
      <c r="K29" s="62">
        <v>85</v>
      </c>
      <c r="L29" s="63">
        <v>87</v>
      </c>
      <c r="M29" s="17">
        <f t="shared" si="3"/>
        <v>818</v>
      </c>
    </row>
    <row r="30" spans="1:13" ht="35.25" customHeight="1" thickBot="1">
      <c r="A30" s="88" t="s">
        <v>22</v>
      </c>
      <c r="B30" s="89" t="s">
        <v>23</v>
      </c>
      <c r="C30" s="66" t="s">
        <v>17</v>
      </c>
      <c r="D30" s="67">
        <v>161</v>
      </c>
      <c r="E30" s="67">
        <v>48</v>
      </c>
      <c r="F30" s="67">
        <v>39</v>
      </c>
      <c r="G30" s="67">
        <v>41</v>
      </c>
      <c r="H30" s="67">
        <v>30</v>
      </c>
      <c r="I30" s="67">
        <v>38</v>
      </c>
      <c r="J30" s="67">
        <v>79</v>
      </c>
      <c r="K30" s="68">
        <v>67</v>
      </c>
      <c r="L30" s="69">
        <v>64</v>
      </c>
      <c r="M30" s="36">
        <f t="shared" si="3"/>
        <v>567</v>
      </c>
    </row>
    <row r="31" spans="1:13" ht="35.25" customHeight="1">
      <c r="A31" s="90" t="s">
        <v>33</v>
      </c>
      <c r="B31" s="91" t="s">
        <v>15</v>
      </c>
      <c r="C31" s="72" t="s">
        <v>16</v>
      </c>
      <c r="D31" s="73">
        <v>694</v>
      </c>
      <c r="E31" s="73">
        <v>218</v>
      </c>
      <c r="F31" s="73">
        <v>128</v>
      </c>
      <c r="G31" s="73">
        <v>135</v>
      </c>
      <c r="H31" s="73">
        <v>214</v>
      </c>
      <c r="I31" s="73">
        <v>108</v>
      </c>
      <c r="J31" s="73">
        <v>325</v>
      </c>
      <c r="K31" s="74">
        <v>182</v>
      </c>
      <c r="L31" s="75">
        <v>212</v>
      </c>
      <c r="M31" s="42">
        <f t="shared" si="3"/>
        <v>2216</v>
      </c>
    </row>
    <row r="32" spans="1:13" ht="35.25" customHeight="1" thickBot="1">
      <c r="A32" s="92" t="s">
        <v>22</v>
      </c>
      <c r="B32" s="89" t="s">
        <v>23</v>
      </c>
      <c r="C32" s="66" t="s">
        <v>17</v>
      </c>
      <c r="D32" s="67">
        <v>330</v>
      </c>
      <c r="E32" s="67">
        <v>99</v>
      </c>
      <c r="F32" s="67">
        <v>73</v>
      </c>
      <c r="G32" s="67">
        <v>71</v>
      </c>
      <c r="H32" s="67">
        <v>112</v>
      </c>
      <c r="I32" s="67">
        <v>68</v>
      </c>
      <c r="J32" s="67">
        <v>162</v>
      </c>
      <c r="K32" s="68">
        <v>101</v>
      </c>
      <c r="L32" s="69">
        <v>113</v>
      </c>
      <c r="M32" s="36">
        <f t="shared" si="3"/>
        <v>1129</v>
      </c>
    </row>
    <row r="33" spans="1:13" ht="34.5" customHeight="1">
      <c r="A33" s="90" t="s">
        <v>34</v>
      </c>
      <c r="B33" s="91"/>
      <c r="C33" s="60" t="s">
        <v>16</v>
      </c>
      <c r="D33" s="73">
        <v>98</v>
      </c>
      <c r="E33" s="73">
        <v>13</v>
      </c>
      <c r="F33" s="73">
        <v>18</v>
      </c>
      <c r="G33" s="73">
        <v>18</v>
      </c>
      <c r="H33" s="73">
        <v>15</v>
      </c>
      <c r="I33" s="73">
        <v>6</v>
      </c>
      <c r="J33" s="73">
        <v>33</v>
      </c>
      <c r="K33" s="74">
        <v>18</v>
      </c>
      <c r="L33" s="75">
        <v>15</v>
      </c>
      <c r="M33" s="42">
        <f t="shared" si="3"/>
        <v>234</v>
      </c>
    </row>
    <row r="34" spans="1:13" ht="34.5" customHeight="1" thickBot="1">
      <c r="A34" s="92" t="s">
        <v>22</v>
      </c>
      <c r="B34" s="89"/>
      <c r="C34" s="66" t="s">
        <v>17</v>
      </c>
      <c r="D34" s="67">
        <v>95</v>
      </c>
      <c r="E34" s="67">
        <v>12</v>
      </c>
      <c r="F34" s="67">
        <v>16</v>
      </c>
      <c r="G34" s="67">
        <v>17</v>
      </c>
      <c r="H34" s="67">
        <v>14</v>
      </c>
      <c r="I34" s="67">
        <v>5</v>
      </c>
      <c r="J34" s="67">
        <v>29</v>
      </c>
      <c r="K34" s="68">
        <v>18</v>
      </c>
      <c r="L34" s="69">
        <v>14</v>
      </c>
      <c r="M34" s="36">
        <f t="shared" si="3"/>
        <v>220</v>
      </c>
    </row>
    <row r="35" spans="1:13" ht="34.5" customHeight="1">
      <c r="A35" s="90" t="s">
        <v>35</v>
      </c>
      <c r="B35" s="91"/>
      <c r="C35" s="72" t="s">
        <v>16</v>
      </c>
      <c r="D35" s="73">
        <v>16</v>
      </c>
      <c r="E35" s="73">
        <v>2</v>
      </c>
      <c r="F35" s="73">
        <v>4</v>
      </c>
      <c r="G35" s="73">
        <v>2</v>
      </c>
      <c r="H35" s="73">
        <v>0</v>
      </c>
      <c r="I35" s="73">
        <v>2</v>
      </c>
      <c r="J35" s="73">
        <v>2</v>
      </c>
      <c r="K35" s="74">
        <v>1</v>
      </c>
      <c r="L35" s="75">
        <v>0</v>
      </c>
      <c r="M35" s="42">
        <f t="shared" si="3"/>
        <v>29</v>
      </c>
    </row>
    <row r="36" spans="1:13" ht="34.5" customHeight="1" thickBot="1">
      <c r="A36" s="92" t="s">
        <v>22</v>
      </c>
      <c r="B36" s="89"/>
      <c r="C36" s="66" t="s">
        <v>17</v>
      </c>
      <c r="D36" s="67">
        <v>1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8">
        <v>0</v>
      </c>
      <c r="L36" s="69">
        <v>0</v>
      </c>
      <c r="M36" s="36">
        <f t="shared" si="3"/>
        <v>1</v>
      </c>
    </row>
    <row r="37" spans="1:13" ht="34.5" customHeight="1">
      <c r="A37" s="90" t="s">
        <v>36</v>
      </c>
      <c r="B37" s="91"/>
      <c r="C37" s="60" t="s">
        <v>16</v>
      </c>
      <c r="D37" s="73">
        <v>81</v>
      </c>
      <c r="E37" s="73">
        <v>17</v>
      </c>
      <c r="F37" s="73">
        <v>14</v>
      </c>
      <c r="G37" s="73">
        <v>9</v>
      </c>
      <c r="H37" s="73">
        <v>7</v>
      </c>
      <c r="I37" s="73">
        <v>8</v>
      </c>
      <c r="J37" s="73">
        <v>13</v>
      </c>
      <c r="K37" s="74">
        <v>5</v>
      </c>
      <c r="L37" s="75">
        <v>16</v>
      </c>
      <c r="M37" s="42">
        <f t="shared" si="3"/>
        <v>170</v>
      </c>
    </row>
    <row r="38" spans="1:13" ht="34.5" customHeight="1" thickBot="1">
      <c r="A38" s="92" t="s">
        <v>22</v>
      </c>
      <c r="B38" s="89"/>
      <c r="C38" s="66" t="s">
        <v>17</v>
      </c>
      <c r="D38" s="67">
        <v>42</v>
      </c>
      <c r="E38" s="67">
        <v>12</v>
      </c>
      <c r="F38" s="67">
        <v>10</v>
      </c>
      <c r="G38" s="67">
        <v>6</v>
      </c>
      <c r="H38" s="67">
        <v>1</v>
      </c>
      <c r="I38" s="67">
        <v>5</v>
      </c>
      <c r="J38" s="67">
        <v>7</v>
      </c>
      <c r="K38" s="68">
        <v>2</v>
      </c>
      <c r="L38" s="69">
        <v>3</v>
      </c>
      <c r="M38" s="36">
        <f t="shared" si="3"/>
        <v>88</v>
      </c>
    </row>
    <row r="39" spans="1:13" ht="34.5" customHeight="1">
      <c r="A39" s="90" t="s">
        <v>37</v>
      </c>
      <c r="B39" s="91"/>
      <c r="C39" s="60" t="s">
        <v>16</v>
      </c>
      <c r="D39" s="73">
        <v>40</v>
      </c>
      <c r="E39" s="73">
        <v>10</v>
      </c>
      <c r="F39" s="73">
        <v>3</v>
      </c>
      <c r="G39" s="73">
        <v>7</v>
      </c>
      <c r="H39" s="73">
        <v>6</v>
      </c>
      <c r="I39" s="73">
        <v>4</v>
      </c>
      <c r="J39" s="73">
        <v>6</v>
      </c>
      <c r="K39" s="74">
        <v>10</v>
      </c>
      <c r="L39" s="75">
        <v>9</v>
      </c>
      <c r="M39" s="42">
        <f t="shared" si="3"/>
        <v>95</v>
      </c>
    </row>
    <row r="40" spans="1:13" ht="34.5" customHeight="1" thickBot="1">
      <c r="A40" s="92" t="s">
        <v>22</v>
      </c>
      <c r="B40" s="89"/>
      <c r="C40" s="66" t="s">
        <v>17</v>
      </c>
      <c r="D40" s="67">
        <v>14</v>
      </c>
      <c r="E40" s="67">
        <v>4</v>
      </c>
      <c r="F40" s="67">
        <v>1</v>
      </c>
      <c r="G40" s="67">
        <v>2</v>
      </c>
      <c r="H40" s="67">
        <v>4</v>
      </c>
      <c r="I40" s="67">
        <v>2</v>
      </c>
      <c r="J40" s="67">
        <v>3</v>
      </c>
      <c r="K40" s="68">
        <v>1</v>
      </c>
      <c r="L40" s="69">
        <v>5</v>
      </c>
      <c r="M40" s="36">
        <f t="shared" si="3"/>
        <v>36</v>
      </c>
    </row>
    <row r="41" spans="1:13" ht="34.5" customHeight="1">
      <c r="A41" s="90" t="s">
        <v>38</v>
      </c>
      <c r="B41" s="91"/>
      <c r="C41" s="60" t="s">
        <v>16</v>
      </c>
      <c r="D41" s="73">
        <v>26</v>
      </c>
      <c r="E41" s="73">
        <v>3</v>
      </c>
      <c r="F41" s="73">
        <v>1</v>
      </c>
      <c r="G41" s="73">
        <v>4</v>
      </c>
      <c r="H41" s="73">
        <v>2</v>
      </c>
      <c r="I41" s="73">
        <v>0</v>
      </c>
      <c r="J41" s="73">
        <v>5</v>
      </c>
      <c r="K41" s="74">
        <v>5</v>
      </c>
      <c r="L41" s="75">
        <v>6</v>
      </c>
      <c r="M41" s="42">
        <f t="shared" si="3"/>
        <v>52</v>
      </c>
    </row>
    <row r="42" spans="1:13" ht="34.5" customHeight="1" thickBot="1">
      <c r="A42" s="92"/>
      <c r="B42" s="89"/>
      <c r="C42" s="66" t="s">
        <v>17</v>
      </c>
      <c r="D42" s="67">
        <v>10</v>
      </c>
      <c r="E42" s="67">
        <v>1</v>
      </c>
      <c r="F42" s="67">
        <v>0</v>
      </c>
      <c r="G42" s="67">
        <v>1</v>
      </c>
      <c r="H42" s="67">
        <v>2</v>
      </c>
      <c r="I42" s="67">
        <v>0</v>
      </c>
      <c r="J42" s="67">
        <v>3</v>
      </c>
      <c r="K42" s="68">
        <v>1</v>
      </c>
      <c r="L42" s="69">
        <v>3</v>
      </c>
      <c r="M42" s="36">
        <f t="shared" si="3"/>
        <v>21</v>
      </c>
    </row>
  </sheetData>
  <sheetProtection/>
  <mergeCells count="6">
    <mergeCell ref="A1:M1"/>
    <mergeCell ref="A2:C2"/>
    <mergeCell ref="A3:C3"/>
    <mergeCell ref="A4:C4"/>
    <mergeCell ref="A9:C9"/>
    <mergeCell ref="A10:C10"/>
  </mergeCells>
  <printOptions/>
  <pageMargins left="0.5118110236220472" right="0.5118110236220472" top="0.5511811023622047" bottom="0.5511811023622047" header="0.31496062992125984" footer="0.31496062992125984"/>
  <pageSetup cellComments="asDisplayed"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zoomScalePageLayoutView="0" workbookViewId="0" topLeftCell="A22">
      <selection activeCell="AJ16" sqref="AJ16"/>
    </sheetView>
  </sheetViews>
  <sheetFormatPr defaultColWidth="9.00390625" defaultRowHeight="12.75"/>
  <cols>
    <col min="1" max="1" width="23.625" style="96" customWidth="1"/>
    <col min="2" max="16" width="9.75390625" style="96" customWidth="1"/>
    <col min="17" max="16384" width="9.125" style="96" customWidth="1"/>
  </cols>
  <sheetData>
    <row r="1" spans="1:13" ht="49.5" customHeight="1" thickBot="1">
      <c r="A1" s="94" t="s">
        <v>39</v>
      </c>
      <c r="B1" s="94"/>
      <c r="C1" s="94"/>
      <c r="D1" s="94"/>
      <c r="E1" s="94"/>
      <c r="F1" s="95"/>
      <c r="G1" s="95"/>
      <c r="H1" s="95"/>
      <c r="I1" s="95"/>
      <c r="J1" s="95"/>
      <c r="K1" s="95"/>
      <c r="L1" s="95"/>
      <c r="M1" s="95"/>
    </row>
    <row r="2" spans="1:13" ht="27" customHeight="1" thickBot="1">
      <c r="A2" s="97" t="s">
        <v>40</v>
      </c>
      <c r="B2" s="98" t="s">
        <v>41</v>
      </c>
      <c r="C2" s="99" t="s">
        <v>42</v>
      </c>
      <c r="D2" s="100"/>
      <c r="E2" s="100"/>
      <c r="F2" s="100"/>
      <c r="G2" s="100"/>
      <c r="H2" s="101"/>
      <c r="I2" s="102" t="s">
        <v>43</v>
      </c>
      <c r="J2" s="103"/>
      <c r="K2" s="103"/>
      <c r="L2" s="103"/>
      <c r="M2" s="104"/>
    </row>
    <row r="3" spans="1:13" ht="56.25" customHeight="1" thickBot="1">
      <c r="A3" s="105"/>
      <c r="B3" s="106"/>
      <c r="C3" s="107" t="s">
        <v>44</v>
      </c>
      <c r="D3" s="108" t="s">
        <v>45</v>
      </c>
      <c r="E3" s="109" t="s">
        <v>46</v>
      </c>
      <c r="F3" s="108" t="s">
        <v>47</v>
      </c>
      <c r="G3" s="110" t="s">
        <v>48</v>
      </c>
      <c r="H3" s="111" t="s">
        <v>49</v>
      </c>
      <c r="I3" s="112" t="s">
        <v>50</v>
      </c>
      <c r="J3" s="113" t="s">
        <v>51</v>
      </c>
      <c r="K3" s="114" t="s">
        <v>52</v>
      </c>
      <c r="L3" s="114" t="s">
        <v>53</v>
      </c>
      <c r="M3" s="115" t="s">
        <v>54</v>
      </c>
    </row>
    <row r="4" spans="1:16" s="124" customFormat="1" ht="27" customHeight="1">
      <c r="A4" s="116" t="s">
        <v>55</v>
      </c>
      <c r="B4" s="117">
        <f aca="true" t="shared" si="0" ref="B4:B21">C4+D4+E4+F4+G4+H4</f>
        <v>1338</v>
      </c>
      <c r="C4" s="118">
        <v>301</v>
      </c>
      <c r="D4" s="119">
        <v>416</v>
      </c>
      <c r="E4" s="119">
        <v>266</v>
      </c>
      <c r="F4" s="119">
        <v>290</v>
      </c>
      <c r="G4" s="119">
        <v>56</v>
      </c>
      <c r="H4" s="120">
        <v>9</v>
      </c>
      <c r="I4" s="121">
        <v>166</v>
      </c>
      <c r="J4" s="122">
        <v>331</v>
      </c>
      <c r="K4" s="122">
        <v>140</v>
      </c>
      <c r="L4" s="122">
        <v>355</v>
      </c>
      <c r="M4" s="123">
        <v>346</v>
      </c>
      <c r="P4" s="125">
        <f aca="true" t="shared" si="1" ref="P4:P23">I4+J4+K4+L4+M4</f>
        <v>1338</v>
      </c>
    </row>
    <row r="5" spans="1:16" s="132" customFormat="1" ht="17.25" customHeight="1">
      <c r="A5" s="126" t="s">
        <v>56</v>
      </c>
      <c r="B5" s="127">
        <f t="shared" si="0"/>
        <v>775</v>
      </c>
      <c r="C5" s="128">
        <v>164</v>
      </c>
      <c r="D5" s="129">
        <v>252</v>
      </c>
      <c r="E5" s="129">
        <v>155</v>
      </c>
      <c r="F5" s="129">
        <v>180</v>
      </c>
      <c r="G5" s="129">
        <v>24</v>
      </c>
      <c r="H5" s="130">
        <v>0</v>
      </c>
      <c r="I5" s="131">
        <v>123</v>
      </c>
      <c r="J5" s="129">
        <v>219</v>
      </c>
      <c r="K5" s="129">
        <v>100</v>
      </c>
      <c r="L5" s="129">
        <v>159</v>
      </c>
      <c r="M5" s="130">
        <v>173</v>
      </c>
      <c r="P5" s="133">
        <f t="shared" si="1"/>
        <v>774</v>
      </c>
    </row>
    <row r="6" spans="1:16" s="124" customFormat="1" ht="27" customHeight="1">
      <c r="A6" s="134" t="s">
        <v>57</v>
      </c>
      <c r="B6" s="135">
        <f t="shared" si="0"/>
        <v>303</v>
      </c>
      <c r="C6" s="136">
        <v>82</v>
      </c>
      <c r="D6" s="137">
        <v>98</v>
      </c>
      <c r="E6" s="137">
        <v>57</v>
      </c>
      <c r="F6" s="137">
        <v>52</v>
      </c>
      <c r="G6" s="137">
        <v>12</v>
      </c>
      <c r="H6" s="138">
        <v>2</v>
      </c>
      <c r="I6" s="139">
        <v>19</v>
      </c>
      <c r="J6" s="137">
        <v>52</v>
      </c>
      <c r="K6" s="137">
        <v>14</v>
      </c>
      <c r="L6" s="137">
        <v>101</v>
      </c>
      <c r="M6" s="138">
        <v>117</v>
      </c>
      <c r="P6" s="125">
        <f t="shared" si="1"/>
        <v>303</v>
      </c>
    </row>
    <row r="7" spans="1:16" s="132" customFormat="1" ht="17.25" customHeight="1">
      <c r="A7" s="126" t="s">
        <v>56</v>
      </c>
      <c r="B7" s="127">
        <f t="shared" si="0"/>
        <v>165</v>
      </c>
      <c r="C7" s="128">
        <v>47</v>
      </c>
      <c r="D7" s="129">
        <v>65</v>
      </c>
      <c r="E7" s="129">
        <v>27</v>
      </c>
      <c r="F7" s="129">
        <v>23</v>
      </c>
      <c r="G7" s="129">
        <v>3</v>
      </c>
      <c r="H7" s="130">
        <v>0</v>
      </c>
      <c r="I7" s="131">
        <v>16</v>
      </c>
      <c r="J7" s="129">
        <v>39</v>
      </c>
      <c r="K7" s="129">
        <v>11</v>
      </c>
      <c r="L7" s="129">
        <v>47</v>
      </c>
      <c r="M7" s="130">
        <v>52</v>
      </c>
      <c r="P7" s="133">
        <f t="shared" si="1"/>
        <v>165</v>
      </c>
    </row>
    <row r="8" spans="1:16" s="124" customFormat="1" ht="27" customHeight="1">
      <c r="A8" s="134" t="s">
        <v>58</v>
      </c>
      <c r="B8" s="135">
        <f t="shared" si="0"/>
        <v>233</v>
      </c>
      <c r="C8" s="136">
        <v>76</v>
      </c>
      <c r="D8" s="137">
        <v>82</v>
      </c>
      <c r="E8" s="137">
        <v>30</v>
      </c>
      <c r="F8" s="137">
        <v>30</v>
      </c>
      <c r="G8" s="137">
        <v>13</v>
      </c>
      <c r="H8" s="138">
        <v>2</v>
      </c>
      <c r="I8" s="139">
        <v>19</v>
      </c>
      <c r="J8" s="137">
        <v>65</v>
      </c>
      <c r="K8" s="137">
        <v>21</v>
      </c>
      <c r="L8" s="137">
        <v>65</v>
      </c>
      <c r="M8" s="138">
        <v>63</v>
      </c>
      <c r="P8" s="125">
        <f t="shared" si="1"/>
        <v>233</v>
      </c>
    </row>
    <row r="9" spans="1:16" s="132" customFormat="1" ht="17.25" customHeight="1">
      <c r="A9" s="126" t="s">
        <v>56</v>
      </c>
      <c r="B9" s="127">
        <f t="shared" si="0"/>
        <v>151</v>
      </c>
      <c r="C9" s="128">
        <v>51</v>
      </c>
      <c r="D9" s="129">
        <v>58</v>
      </c>
      <c r="E9" s="129">
        <v>20</v>
      </c>
      <c r="F9" s="129">
        <v>20</v>
      </c>
      <c r="G9" s="129">
        <v>2</v>
      </c>
      <c r="H9" s="130">
        <v>0</v>
      </c>
      <c r="I9" s="131">
        <v>16</v>
      </c>
      <c r="J9" s="129">
        <v>46</v>
      </c>
      <c r="K9" s="129">
        <v>16</v>
      </c>
      <c r="L9" s="129">
        <v>36</v>
      </c>
      <c r="M9" s="130">
        <v>37</v>
      </c>
      <c r="P9" s="133">
        <f t="shared" si="1"/>
        <v>151</v>
      </c>
    </row>
    <row r="10" spans="1:16" s="124" customFormat="1" ht="27" customHeight="1">
      <c r="A10" s="134" t="s">
        <v>59</v>
      </c>
      <c r="B10" s="135">
        <f t="shared" si="0"/>
        <v>207</v>
      </c>
      <c r="C10" s="136">
        <v>68</v>
      </c>
      <c r="D10" s="137">
        <v>70</v>
      </c>
      <c r="E10" s="137">
        <v>37</v>
      </c>
      <c r="F10" s="137">
        <v>25</v>
      </c>
      <c r="G10" s="137">
        <v>6</v>
      </c>
      <c r="H10" s="138">
        <v>1</v>
      </c>
      <c r="I10" s="139">
        <v>16</v>
      </c>
      <c r="J10" s="137">
        <v>46</v>
      </c>
      <c r="K10" s="137">
        <v>10</v>
      </c>
      <c r="L10" s="137">
        <v>76</v>
      </c>
      <c r="M10" s="138">
        <v>59</v>
      </c>
      <c r="P10" s="125">
        <f t="shared" si="1"/>
        <v>207</v>
      </c>
    </row>
    <row r="11" spans="1:16" s="132" customFormat="1" ht="17.25" customHeight="1">
      <c r="A11" s="126" t="s">
        <v>56</v>
      </c>
      <c r="B11" s="127">
        <f t="shared" si="0"/>
        <v>114</v>
      </c>
      <c r="C11" s="128">
        <v>40</v>
      </c>
      <c r="D11" s="129">
        <v>37</v>
      </c>
      <c r="E11" s="129">
        <v>22</v>
      </c>
      <c r="F11" s="129">
        <v>14</v>
      </c>
      <c r="G11" s="129">
        <v>1</v>
      </c>
      <c r="H11" s="130">
        <v>0</v>
      </c>
      <c r="I11" s="131">
        <v>11</v>
      </c>
      <c r="J11" s="129">
        <v>23</v>
      </c>
      <c r="K11" s="129">
        <v>9</v>
      </c>
      <c r="L11" s="129">
        <v>41</v>
      </c>
      <c r="M11" s="130">
        <v>30</v>
      </c>
      <c r="P11" s="133">
        <f t="shared" si="1"/>
        <v>114</v>
      </c>
    </row>
    <row r="12" spans="1:16" s="124" customFormat="1" ht="27" customHeight="1">
      <c r="A12" s="134" t="s">
        <v>60</v>
      </c>
      <c r="B12" s="135">
        <f t="shared" si="0"/>
        <v>308</v>
      </c>
      <c r="C12" s="136">
        <v>92</v>
      </c>
      <c r="D12" s="137">
        <v>99</v>
      </c>
      <c r="E12" s="137">
        <v>56</v>
      </c>
      <c r="F12" s="137">
        <v>49</v>
      </c>
      <c r="G12" s="137">
        <v>11</v>
      </c>
      <c r="H12" s="138">
        <v>1</v>
      </c>
      <c r="I12" s="139">
        <v>11</v>
      </c>
      <c r="J12" s="137">
        <v>59</v>
      </c>
      <c r="K12" s="137">
        <v>24</v>
      </c>
      <c r="L12" s="137">
        <v>129</v>
      </c>
      <c r="M12" s="138">
        <v>85</v>
      </c>
      <c r="P12" s="125">
        <f t="shared" si="1"/>
        <v>308</v>
      </c>
    </row>
    <row r="13" spans="1:16" s="132" customFormat="1" ht="17.25" customHeight="1">
      <c r="A13" s="126" t="s">
        <v>56</v>
      </c>
      <c r="B13" s="127">
        <f t="shared" si="0"/>
        <v>174</v>
      </c>
      <c r="C13" s="128">
        <v>52</v>
      </c>
      <c r="D13" s="129">
        <v>65</v>
      </c>
      <c r="E13" s="129">
        <v>33</v>
      </c>
      <c r="F13" s="129">
        <v>22</v>
      </c>
      <c r="G13" s="129">
        <v>2</v>
      </c>
      <c r="H13" s="130">
        <v>0</v>
      </c>
      <c r="I13" s="131">
        <v>5</v>
      </c>
      <c r="J13" s="129">
        <v>39</v>
      </c>
      <c r="K13" s="129">
        <v>18</v>
      </c>
      <c r="L13" s="129">
        <v>77</v>
      </c>
      <c r="M13" s="130">
        <v>35</v>
      </c>
      <c r="P13" s="133">
        <f t="shared" si="1"/>
        <v>174</v>
      </c>
    </row>
    <row r="14" spans="1:16" s="124" customFormat="1" ht="27" customHeight="1">
      <c r="A14" s="134" t="s">
        <v>61</v>
      </c>
      <c r="B14" s="135">
        <f t="shared" si="0"/>
        <v>178</v>
      </c>
      <c r="C14" s="136">
        <v>46</v>
      </c>
      <c r="D14" s="137">
        <v>63</v>
      </c>
      <c r="E14" s="137">
        <v>37</v>
      </c>
      <c r="F14" s="137">
        <v>27</v>
      </c>
      <c r="G14" s="137">
        <v>3</v>
      </c>
      <c r="H14" s="138">
        <v>2</v>
      </c>
      <c r="I14" s="139">
        <v>15</v>
      </c>
      <c r="J14" s="137">
        <v>35</v>
      </c>
      <c r="K14" s="137">
        <v>20</v>
      </c>
      <c r="L14" s="137">
        <v>56</v>
      </c>
      <c r="M14" s="138">
        <v>52</v>
      </c>
      <c r="P14" s="125">
        <f t="shared" si="1"/>
        <v>178</v>
      </c>
    </row>
    <row r="15" spans="1:16" s="132" customFormat="1" ht="17.25" customHeight="1">
      <c r="A15" s="126" t="s">
        <v>56</v>
      </c>
      <c r="B15" s="127">
        <f t="shared" si="0"/>
        <v>122</v>
      </c>
      <c r="C15" s="128">
        <v>30</v>
      </c>
      <c r="D15" s="129">
        <v>51</v>
      </c>
      <c r="E15" s="129">
        <v>24</v>
      </c>
      <c r="F15" s="129">
        <v>15</v>
      </c>
      <c r="G15" s="129">
        <v>2</v>
      </c>
      <c r="H15" s="130">
        <v>0</v>
      </c>
      <c r="I15" s="131">
        <v>11</v>
      </c>
      <c r="J15" s="129">
        <v>27</v>
      </c>
      <c r="K15" s="129">
        <v>17</v>
      </c>
      <c r="L15" s="129">
        <v>41</v>
      </c>
      <c r="M15" s="130">
        <v>27</v>
      </c>
      <c r="P15" s="133">
        <f t="shared" si="1"/>
        <v>123</v>
      </c>
    </row>
    <row r="16" spans="1:16" s="124" customFormat="1" ht="27" customHeight="1">
      <c r="A16" s="134" t="s">
        <v>62</v>
      </c>
      <c r="B16" s="135">
        <f t="shared" si="0"/>
        <v>524</v>
      </c>
      <c r="C16" s="136">
        <v>122</v>
      </c>
      <c r="D16" s="137">
        <v>161</v>
      </c>
      <c r="E16" s="137">
        <v>107</v>
      </c>
      <c r="F16" s="137">
        <v>101</v>
      </c>
      <c r="G16" s="137">
        <v>29</v>
      </c>
      <c r="H16" s="138">
        <v>4</v>
      </c>
      <c r="I16" s="139">
        <v>44</v>
      </c>
      <c r="J16" s="137">
        <v>119</v>
      </c>
      <c r="K16" s="137">
        <v>42</v>
      </c>
      <c r="L16" s="137">
        <v>158</v>
      </c>
      <c r="M16" s="138">
        <v>161</v>
      </c>
      <c r="P16" s="125">
        <f t="shared" si="1"/>
        <v>524</v>
      </c>
    </row>
    <row r="17" spans="1:16" s="132" customFormat="1" ht="17.25" customHeight="1">
      <c r="A17" s="126" t="s">
        <v>56</v>
      </c>
      <c r="B17" s="127">
        <f t="shared" si="0"/>
        <v>299</v>
      </c>
      <c r="C17" s="128">
        <v>70</v>
      </c>
      <c r="D17" s="129">
        <v>99</v>
      </c>
      <c r="E17" s="129">
        <v>66</v>
      </c>
      <c r="F17" s="129">
        <v>57</v>
      </c>
      <c r="G17" s="129">
        <v>7</v>
      </c>
      <c r="H17" s="130">
        <v>0</v>
      </c>
      <c r="I17" s="131">
        <v>35</v>
      </c>
      <c r="J17" s="129">
        <v>73</v>
      </c>
      <c r="K17" s="129">
        <v>30</v>
      </c>
      <c r="L17" s="129">
        <v>92</v>
      </c>
      <c r="M17" s="130">
        <v>69</v>
      </c>
      <c r="P17" s="133">
        <f t="shared" si="1"/>
        <v>299</v>
      </c>
    </row>
    <row r="18" spans="1:16" s="124" customFormat="1" ht="27" customHeight="1">
      <c r="A18" s="134" t="s">
        <v>63</v>
      </c>
      <c r="B18" s="135">
        <f t="shared" si="0"/>
        <v>318</v>
      </c>
      <c r="C18" s="136">
        <v>98</v>
      </c>
      <c r="D18" s="137">
        <v>104</v>
      </c>
      <c r="E18" s="137">
        <v>60</v>
      </c>
      <c r="F18" s="137">
        <v>47</v>
      </c>
      <c r="G18" s="137">
        <v>8</v>
      </c>
      <c r="H18" s="138">
        <v>1</v>
      </c>
      <c r="I18" s="139">
        <v>27</v>
      </c>
      <c r="J18" s="137">
        <v>77</v>
      </c>
      <c r="K18" s="137">
        <v>32</v>
      </c>
      <c r="L18" s="137">
        <v>100</v>
      </c>
      <c r="M18" s="138">
        <v>82</v>
      </c>
      <c r="P18" s="125">
        <f t="shared" si="1"/>
        <v>318</v>
      </c>
    </row>
    <row r="19" spans="1:16" s="132" customFormat="1" ht="17.25" customHeight="1">
      <c r="A19" s="126" t="s">
        <v>56</v>
      </c>
      <c r="B19" s="127">
        <f t="shared" si="0"/>
        <v>204</v>
      </c>
      <c r="C19" s="128">
        <v>63</v>
      </c>
      <c r="D19" s="129">
        <v>68</v>
      </c>
      <c r="E19" s="129">
        <v>39</v>
      </c>
      <c r="F19" s="129">
        <v>31</v>
      </c>
      <c r="G19" s="129">
        <v>3</v>
      </c>
      <c r="H19" s="130">
        <v>0</v>
      </c>
      <c r="I19" s="131">
        <v>22</v>
      </c>
      <c r="J19" s="129">
        <v>57</v>
      </c>
      <c r="K19" s="129">
        <v>24</v>
      </c>
      <c r="L19" s="129">
        <v>57</v>
      </c>
      <c r="M19" s="130">
        <v>44</v>
      </c>
      <c r="P19" s="133">
        <f t="shared" si="1"/>
        <v>204</v>
      </c>
    </row>
    <row r="20" spans="1:16" s="124" customFormat="1" ht="27" customHeight="1">
      <c r="A20" s="134" t="s">
        <v>64</v>
      </c>
      <c r="B20" s="135">
        <f t="shared" si="0"/>
        <v>353</v>
      </c>
      <c r="C20" s="136">
        <v>106</v>
      </c>
      <c r="D20" s="137">
        <v>109</v>
      </c>
      <c r="E20" s="137">
        <v>66</v>
      </c>
      <c r="F20" s="137">
        <v>59</v>
      </c>
      <c r="G20" s="137">
        <v>12</v>
      </c>
      <c r="H20" s="138">
        <v>1</v>
      </c>
      <c r="I20" s="139">
        <v>42</v>
      </c>
      <c r="J20" s="137">
        <v>72</v>
      </c>
      <c r="K20" s="137">
        <v>28</v>
      </c>
      <c r="L20" s="137">
        <v>122</v>
      </c>
      <c r="M20" s="138">
        <v>89</v>
      </c>
      <c r="P20" s="125">
        <f t="shared" si="1"/>
        <v>353</v>
      </c>
    </row>
    <row r="21" spans="1:16" s="132" customFormat="1" ht="17.25" customHeight="1" thickBot="1">
      <c r="A21" s="140" t="s">
        <v>56</v>
      </c>
      <c r="B21" s="127">
        <f t="shared" si="0"/>
        <v>217</v>
      </c>
      <c r="C21" s="141">
        <v>66</v>
      </c>
      <c r="D21" s="142">
        <v>75</v>
      </c>
      <c r="E21" s="142">
        <v>40</v>
      </c>
      <c r="F21" s="142">
        <v>32</v>
      </c>
      <c r="G21" s="142">
        <v>4</v>
      </c>
      <c r="H21" s="143">
        <v>0</v>
      </c>
      <c r="I21" s="144">
        <v>32</v>
      </c>
      <c r="J21" s="142">
        <v>50</v>
      </c>
      <c r="K21" s="142">
        <v>23</v>
      </c>
      <c r="L21" s="142">
        <v>70</v>
      </c>
      <c r="M21" s="143">
        <v>42</v>
      </c>
      <c r="P21" s="133">
        <f t="shared" si="1"/>
        <v>217</v>
      </c>
    </row>
    <row r="22" spans="1:16" s="124" customFormat="1" ht="30" customHeight="1">
      <c r="A22" s="145" t="s">
        <v>65</v>
      </c>
      <c r="B22" s="146">
        <f aca="true" t="shared" si="2" ref="B22:M23">B4+B6+B8+B10+B12+B14+B16+B18+B20</f>
        <v>3762</v>
      </c>
      <c r="C22" s="147">
        <f t="shared" si="2"/>
        <v>991</v>
      </c>
      <c r="D22" s="148">
        <f t="shared" si="2"/>
        <v>1202</v>
      </c>
      <c r="E22" s="148">
        <f t="shared" si="2"/>
        <v>716</v>
      </c>
      <c r="F22" s="148">
        <f t="shared" si="2"/>
        <v>680</v>
      </c>
      <c r="G22" s="148">
        <f t="shared" si="2"/>
        <v>150</v>
      </c>
      <c r="H22" s="149">
        <f t="shared" si="2"/>
        <v>23</v>
      </c>
      <c r="I22" s="150">
        <f t="shared" si="2"/>
        <v>359</v>
      </c>
      <c r="J22" s="148">
        <f t="shared" si="2"/>
        <v>856</v>
      </c>
      <c r="K22" s="148">
        <f t="shared" si="2"/>
        <v>331</v>
      </c>
      <c r="L22" s="148">
        <f t="shared" si="2"/>
        <v>1162</v>
      </c>
      <c r="M22" s="149">
        <f t="shared" si="2"/>
        <v>1054</v>
      </c>
      <c r="O22" s="151"/>
      <c r="P22" s="125">
        <f t="shared" si="1"/>
        <v>3762</v>
      </c>
    </row>
    <row r="23" spans="1:16" s="132" customFormat="1" ht="17.25" customHeight="1" thickBot="1">
      <c r="A23" s="152" t="s">
        <v>56</v>
      </c>
      <c r="B23" s="153">
        <f t="shared" si="2"/>
        <v>2221</v>
      </c>
      <c r="C23" s="154">
        <f t="shared" si="2"/>
        <v>583</v>
      </c>
      <c r="D23" s="155">
        <f t="shared" si="2"/>
        <v>770</v>
      </c>
      <c r="E23" s="155">
        <f t="shared" si="2"/>
        <v>426</v>
      </c>
      <c r="F23" s="155">
        <f t="shared" si="2"/>
        <v>394</v>
      </c>
      <c r="G23" s="155">
        <f t="shared" si="2"/>
        <v>48</v>
      </c>
      <c r="H23" s="156">
        <f t="shared" si="2"/>
        <v>0</v>
      </c>
      <c r="I23" s="157">
        <f t="shared" si="2"/>
        <v>271</v>
      </c>
      <c r="J23" s="155">
        <f t="shared" si="2"/>
        <v>573</v>
      </c>
      <c r="K23" s="155">
        <f t="shared" si="2"/>
        <v>248</v>
      </c>
      <c r="L23" s="155">
        <f t="shared" si="2"/>
        <v>620</v>
      </c>
      <c r="M23" s="156">
        <f t="shared" si="2"/>
        <v>509</v>
      </c>
      <c r="O23" s="151"/>
      <c r="P23" s="133">
        <f t="shared" si="1"/>
        <v>2221</v>
      </c>
    </row>
    <row r="24" spans="1:2" ht="33" customHeight="1" thickBot="1">
      <c r="A24" s="158"/>
      <c r="B24" s="159"/>
    </row>
    <row r="25" spans="1:16" ht="27" customHeight="1" thickBot="1">
      <c r="A25" s="160" t="s">
        <v>40</v>
      </c>
      <c r="B25" s="97" t="s">
        <v>41</v>
      </c>
      <c r="C25" s="99" t="s">
        <v>66</v>
      </c>
      <c r="D25" s="100"/>
      <c r="E25" s="100"/>
      <c r="F25" s="100"/>
      <c r="G25" s="100"/>
      <c r="H25" s="100"/>
      <c r="I25" s="101"/>
      <c r="J25" s="99" t="s">
        <v>67</v>
      </c>
      <c r="K25" s="100"/>
      <c r="L25" s="100"/>
      <c r="M25" s="100"/>
      <c r="N25" s="100"/>
      <c r="O25" s="101"/>
      <c r="P25" s="161"/>
    </row>
    <row r="26" spans="1:15" ht="47.25" customHeight="1" thickBot="1">
      <c r="A26" s="162"/>
      <c r="B26" s="105"/>
      <c r="C26" s="163" t="s">
        <v>68</v>
      </c>
      <c r="D26" s="164" t="s">
        <v>69</v>
      </c>
      <c r="E26" s="164" t="s">
        <v>70</v>
      </c>
      <c r="F26" s="164" t="s">
        <v>71</v>
      </c>
      <c r="G26" s="164" t="s">
        <v>72</v>
      </c>
      <c r="H26" s="164" t="s">
        <v>73</v>
      </c>
      <c r="I26" s="165" t="s">
        <v>74</v>
      </c>
      <c r="J26" s="166" t="s">
        <v>75</v>
      </c>
      <c r="K26" s="167" t="s">
        <v>76</v>
      </c>
      <c r="L26" s="167" t="s">
        <v>77</v>
      </c>
      <c r="M26" s="167" t="s">
        <v>78</v>
      </c>
      <c r="N26" s="167" t="s">
        <v>79</v>
      </c>
      <c r="O26" s="168" t="s">
        <v>80</v>
      </c>
    </row>
    <row r="27" spans="1:16" s="124" customFormat="1" ht="27" customHeight="1">
      <c r="A27" s="116" t="s">
        <v>55</v>
      </c>
      <c r="B27" s="169">
        <f aca="true" t="shared" si="3" ref="B27:B44">C27+D27+E27+F27+G27+H27+I27</f>
        <v>1339</v>
      </c>
      <c r="C27" s="170">
        <v>196</v>
      </c>
      <c r="D27" s="171">
        <v>345</v>
      </c>
      <c r="E27" s="171">
        <v>215</v>
      </c>
      <c r="F27" s="171">
        <v>233</v>
      </c>
      <c r="G27" s="171">
        <v>148</v>
      </c>
      <c r="H27" s="171">
        <v>27</v>
      </c>
      <c r="I27" s="172">
        <v>175</v>
      </c>
      <c r="J27" s="173">
        <v>175</v>
      </c>
      <c r="K27" s="174">
        <v>276</v>
      </c>
      <c r="L27" s="174">
        <v>373</v>
      </c>
      <c r="M27" s="174">
        <v>264</v>
      </c>
      <c r="N27" s="174">
        <v>158</v>
      </c>
      <c r="O27" s="175">
        <v>93</v>
      </c>
      <c r="P27" s="176">
        <f aca="true" t="shared" si="4" ref="P27:P46">SUM(J27:O27)</f>
        <v>1339</v>
      </c>
    </row>
    <row r="28" spans="1:16" s="132" customFormat="1" ht="16.5" customHeight="1">
      <c r="A28" s="126" t="s">
        <v>56</v>
      </c>
      <c r="B28" s="177">
        <f t="shared" si="3"/>
        <v>774</v>
      </c>
      <c r="C28" s="178">
        <v>128</v>
      </c>
      <c r="D28" s="179">
        <v>200</v>
      </c>
      <c r="E28" s="179">
        <v>103</v>
      </c>
      <c r="F28" s="179">
        <v>129</v>
      </c>
      <c r="G28" s="179">
        <v>87</v>
      </c>
      <c r="H28" s="179">
        <v>14</v>
      </c>
      <c r="I28" s="180">
        <v>113</v>
      </c>
      <c r="J28" s="178">
        <v>103</v>
      </c>
      <c r="K28" s="179">
        <v>117</v>
      </c>
      <c r="L28" s="179">
        <v>188</v>
      </c>
      <c r="M28" s="179">
        <v>170</v>
      </c>
      <c r="N28" s="179">
        <v>121</v>
      </c>
      <c r="O28" s="181">
        <v>75</v>
      </c>
      <c r="P28" s="182">
        <f t="shared" si="4"/>
        <v>774</v>
      </c>
    </row>
    <row r="29" spans="1:16" s="124" customFormat="1" ht="27" customHeight="1">
      <c r="A29" s="134" t="s">
        <v>57</v>
      </c>
      <c r="B29" s="169">
        <f t="shared" si="3"/>
        <v>303</v>
      </c>
      <c r="C29" s="183">
        <v>34</v>
      </c>
      <c r="D29" s="184">
        <v>83</v>
      </c>
      <c r="E29" s="184">
        <v>53</v>
      </c>
      <c r="F29" s="184">
        <v>54</v>
      </c>
      <c r="G29" s="184">
        <v>28</v>
      </c>
      <c r="H29" s="184">
        <v>3</v>
      </c>
      <c r="I29" s="185">
        <v>48</v>
      </c>
      <c r="J29" s="183">
        <v>27</v>
      </c>
      <c r="K29" s="184">
        <v>44</v>
      </c>
      <c r="L29" s="184">
        <v>96</v>
      </c>
      <c r="M29" s="184">
        <v>67</v>
      </c>
      <c r="N29" s="184">
        <v>33</v>
      </c>
      <c r="O29" s="186">
        <v>36</v>
      </c>
      <c r="P29" s="176">
        <f t="shared" si="4"/>
        <v>303</v>
      </c>
    </row>
    <row r="30" spans="1:16" s="132" customFormat="1" ht="16.5" customHeight="1">
      <c r="A30" s="126" t="s">
        <v>56</v>
      </c>
      <c r="B30" s="177">
        <f t="shared" si="3"/>
        <v>165</v>
      </c>
      <c r="C30" s="178">
        <v>23</v>
      </c>
      <c r="D30" s="179">
        <v>47</v>
      </c>
      <c r="E30" s="179">
        <v>25</v>
      </c>
      <c r="F30" s="179">
        <v>21</v>
      </c>
      <c r="G30" s="179">
        <v>9</v>
      </c>
      <c r="H30" s="179">
        <v>0</v>
      </c>
      <c r="I30" s="180">
        <v>40</v>
      </c>
      <c r="J30" s="178">
        <v>10</v>
      </c>
      <c r="K30" s="179">
        <v>22</v>
      </c>
      <c r="L30" s="179">
        <v>37</v>
      </c>
      <c r="M30" s="179">
        <v>44</v>
      </c>
      <c r="N30" s="179">
        <v>22</v>
      </c>
      <c r="O30" s="181">
        <v>30</v>
      </c>
      <c r="P30" s="182">
        <f t="shared" si="4"/>
        <v>165</v>
      </c>
    </row>
    <row r="31" spans="1:16" s="124" customFormat="1" ht="27" customHeight="1">
      <c r="A31" s="134" t="s">
        <v>58</v>
      </c>
      <c r="B31" s="169">
        <f t="shared" si="3"/>
        <v>233</v>
      </c>
      <c r="C31" s="183">
        <v>36</v>
      </c>
      <c r="D31" s="184">
        <v>84</v>
      </c>
      <c r="E31" s="184">
        <v>37</v>
      </c>
      <c r="F31" s="184">
        <v>23</v>
      </c>
      <c r="G31" s="184">
        <v>15</v>
      </c>
      <c r="H31" s="184">
        <v>3</v>
      </c>
      <c r="I31" s="185">
        <v>35</v>
      </c>
      <c r="J31" s="183">
        <v>20</v>
      </c>
      <c r="K31" s="184">
        <v>52</v>
      </c>
      <c r="L31" s="184">
        <v>81</v>
      </c>
      <c r="M31" s="184">
        <v>43</v>
      </c>
      <c r="N31" s="184">
        <v>23</v>
      </c>
      <c r="O31" s="186">
        <v>14</v>
      </c>
      <c r="P31" s="176">
        <f t="shared" si="4"/>
        <v>233</v>
      </c>
    </row>
    <row r="32" spans="1:16" s="132" customFormat="1" ht="16.5" customHeight="1">
      <c r="A32" s="126" t="s">
        <v>56</v>
      </c>
      <c r="B32" s="177">
        <f t="shared" si="3"/>
        <v>151</v>
      </c>
      <c r="C32" s="178">
        <v>26</v>
      </c>
      <c r="D32" s="179">
        <v>55</v>
      </c>
      <c r="E32" s="179">
        <v>19</v>
      </c>
      <c r="F32" s="179">
        <v>18</v>
      </c>
      <c r="G32" s="179">
        <v>4</v>
      </c>
      <c r="H32" s="179">
        <v>0</v>
      </c>
      <c r="I32" s="180">
        <v>29</v>
      </c>
      <c r="J32" s="178">
        <v>13</v>
      </c>
      <c r="K32" s="179">
        <v>29</v>
      </c>
      <c r="L32" s="179">
        <v>46</v>
      </c>
      <c r="M32" s="179">
        <v>32</v>
      </c>
      <c r="N32" s="179">
        <v>19</v>
      </c>
      <c r="O32" s="181">
        <v>12</v>
      </c>
      <c r="P32" s="182">
        <f t="shared" si="4"/>
        <v>151</v>
      </c>
    </row>
    <row r="33" spans="1:16" s="124" customFormat="1" ht="27" customHeight="1">
      <c r="A33" s="134" t="s">
        <v>59</v>
      </c>
      <c r="B33" s="169">
        <f t="shared" si="3"/>
        <v>207</v>
      </c>
      <c r="C33" s="183">
        <v>36</v>
      </c>
      <c r="D33" s="184">
        <v>46</v>
      </c>
      <c r="E33" s="184">
        <v>42</v>
      </c>
      <c r="F33" s="184">
        <v>28</v>
      </c>
      <c r="G33" s="184">
        <v>11</v>
      </c>
      <c r="H33" s="184">
        <v>2</v>
      </c>
      <c r="I33" s="185">
        <v>42</v>
      </c>
      <c r="J33" s="183">
        <v>20</v>
      </c>
      <c r="K33" s="184">
        <v>30</v>
      </c>
      <c r="L33" s="184">
        <v>73</v>
      </c>
      <c r="M33" s="184">
        <v>40</v>
      </c>
      <c r="N33" s="184">
        <v>20</v>
      </c>
      <c r="O33" s="186">
        <v>24</v>
      </c>
      <c r="P33" s="176">
        <f t="shared" si="4"/>
        <v>207</v>
      </c>
    </row>
    <row r="34" spans="1:16" s="132" customFormat="1" ht="16.5" customHeight="1">
      <c r="A34" s="126" t="s">
        <v>56</v>
      </c>
      <c r="B34" s="177">
        <f t="shared" si="3"/>
        <v>114</v>
      </c>
      <c r="C34" s="178">
        <v>24</v>
      </c>
      <c r="D34" s="179">
        <v>27</v>
      </c>
      <c r="E34" s="179">
        <v>17</v>
      </c>
      <c r="F34" s="179">
        <v>14</v>
      </c>
      <c r="G34" s="179">
        <v>4</v>
      </c>
      <c r="H34" s="179">
        <v>0</v>
      </c>
      <c r="I34" s="180">
        <v>28</v>
      </c>
      <c r="J34" s="178">
        <v>12</v>
      </c>
      <c r="K34" s="179">
        <v>10</v>
      </c>
      <c r="L34" s="179">
        <v>31</v>
      </c>
      <c r="M34" s="179">
        <v>29</v>
      </c>
      <c r="N34" s="179">
        <v>15</v>
      </c>
      <c r="O34" s="181">
        <v>17</v>
      </c>
      <c r="P34" s="182">
        <f t="shared" si="4"/>
        <v>114</v>
      </c>
    </row>
    <row r="35" spans="1:16" s="124" customFormat="1" ht="27" customHeight="1">
      <c r="A35" s="134" t="s">
        <v>60</v>
      </c>
      <c r="B35" s="169">
        <f t="shared" si="3"/>
        <v>308</v>
      </c>
      <c r="C35" s="183">
        <v>24</v>
      </c>
      <c r="D35" s="184">
        <v>94</v>
      </c>
      <c r="E35" s="184">
        <v>62</v>
      </c>
      <c r="F35" s="184">
        <v>71</v>
      </c>
      <c r="G35" s="184">
        <v>18</v>
      </c>
      <c r="H35" s="184">
        <v>7</v>
      </c>
      <c r="I35" s="185">
        <v>32</v>
      </c>
      <c r="J35" s="183">
        <v>86</v>
      </c>
      <c r="K35" s="184">
        <v>51</v>
      </c>
      <c r="L35" s="184">
        <v>74</v>
      </c>
      <c r="M35" s="184">
        <v>61</v>
      </c>
      <c r="N35" s="184">
        <v>23</v>
      </c>
      <c r="O35" s="186">
        <v>13</v>
      </c>
      <c r="P35" s="176">
        <f t="shared" si="4"/>
        <v>308</v>
      </c>
    </row>
    <row r="36" spans="1:16" s="132" customFormat="1" ht="16.5" customHeight="1">
      <c r="A36" s="126" t="s">
        <v>56</v>
      </c>
      <c r="B36" s="177">
        <f t="shared" si="3"/>
        <v>174</v>
      </c>
      <c r="C36" s="178">
        <v>16</v>
      </c>
      <c r="D36" s="179">
        <v>48</v>
      </c>
      <c r="E36" s="179">
        <v>40</v>
      </c>
      <c r="F36" s="179">
        <v>38</v>
      </c>
      <c r="G36" s="179">
        <v>7</v>
      </c>
      <c r="H36" s="179">
        <v>3</v>
      </c>
      <c r="I36" s="180">
        <v>22</v>
      </c>
      <c r="J36" s="178">
        <v>55</v>
      </c>
      <c r="K36" s="179">
        <v>24</v>
      </c>
      <c r="L36" s="179">
        <v>30</v>
      </c>
      <c r="M36" s="179">
        <v>34</v>
      </c>
      <c r="N36" s="179">
        <v>21</v>
      </c>
      <c r="O36" s="181">
        <v>10</v>
      </c>
      <c r="P36" s="182">
        <f t="shared" si="4"/>
        <v>174</v>
      </c>
    </row>
    <row r="37" spans="1:16" s="124" customFormat="1" ht="27" customHeight="1">
      <c r="A37" s="134" t="s">
        <v>61</v>
      </c>
      <c r="B37" s="169">
        <f t="shared" si="3"/>
        <v>178</v>
      </c>
      <c r="C37" s="183">
        <v>31</v>
      </c>
      <c r="D37" s="184">
        <v>46</v>
      </c>
      <c r="E37" s="184">
        <v>28</v>
      </c>
      <c r="F37" s="184">
        <v>31</v>
      </c>
      <c r="G37" s="184">
        <v>9</v>
      </c>
      <c r="H37" s="184">
        <v>0</v>
      </c>
      <c r="I37" s="185">
        <v>33</v>
      </c>
      <c r="J37" s="183">
        <v>25</v>
      </c>
      <c r="K37" s="184">
        <v>30</v>
      </c>
      <c r="L37" s="184">
        <v>36</v>
      </c>
      <c r="M37" s="184">
        <v>37</v>
      </c>
      <c r="N37" s="184">
        <v>22</v>
      </c>
      <c r="O37" s="186">
        <v>28</v>
      </c>
      <c r="P37" s="176">
        <f t="shared" si="4"/>
        <v>178</v>
      </c>
    </row>
    <row r="38" spans="1:16" s="132" customFormat="1" ht="16.5" customHeight="1">
      <c r="A38" s="126" t="s">
        <v>56</v>
      </c>
      <c r="B38" s="177">
        <f t="shared" si="3"/>
        <v>123</v>
      </c>
      <c r="C38" s="178">
        <v>24</v>
      </c>
      <c r="D38" s="179">
        <v>36</v>
      </c>
      <c r="E38" s="179">
        <v>15</v>
      </c>
      <c r="F38" s="179">
        <v>21</v>
      </c>
      <c r="G38" s="179">
        <v>2</v>
      </c>
      <c r="H38" s="179">
        <v>0</v>
      </c>
      <c r="I38" s="180">
        <v>25</v>
      </c>
      <c r="J38" s="178">
        <v>17</v>
      </c>
      <c r="K38" s="179">
        <v>17</v>
      </c>
      <c r="L38" s="179">
        <v>22</v>
      </c>
      <c r="M38" s="179">
        <v>26</v>
      </c>
      <c r="N38" s="179">
        <v>15</v>
      </c>
      <c r="O38" s="181">
        <v>26</v>
      </c>
      <c r="P38" s="182">
        <f t="shared" si="4"/>
        <v>123</v>
      </c>
    </row>
    <row r="39" spans="1:16" s="124" customFormat="1" ht="27" customHeight="1">
      <c r="A39" s="134" t="s">
        <v>62</v>
      </c>
      <c r="B39" s="169">
        <f t="shared" si="3"/>
        <v>524</v>
      </c>
      <c r="C39" s="183">
        <v>62</v>
      </c>
      <c r="D39" s="184">
        <v>141</v>
      </c>
      <c r="E39" s="184">
        <v>99</v>
      </c>
      <c r="F39" s="184">
        <v>85</v>
      </c>
      <c r="G39" s="184">
        <v>43</v>
      </c>
      <c r="H39" s="184">
        <v>12</v>
      </c>
      <c r="I39" s="185">
        <v>82</v>
      </c>
      <c r="J39" s="183">
        <v>49</v>
      </c>
      <c r="K39" s="184">
        <v>122</v>
      </c>
      <c r="L39" s="184">
        <v>139</v>
      </c>
      <c r="M39" s="184">
        <v>100</v>
      </c>
      <c r="N39" s="184">
        <v>51</v>
      </c>
      <c r="O39" s="186">
        <v>63</v>
      </c>
      <c r="P39" s="176">
        <f t="shared" si="4"/>
        <v>524</v>
      </c>
    </row>
    <row r="40" spans="1:16" s="132" customFormat="1" ht="16.5" customHeight="1">
      <c r="A40" s="126" t="s">
        <v>56</v>
      </c>
      <c r="B40" s="177">
        <f t="shared" si="3"/>
        <v>299</v>
      </c>
      <c r="C40" s="178">
        <v>47</v>
      </c>
      <c r="D40" s="179">
        <v>80</v>
      </c>
      <c r="E40" s="179">
        <v>51</v>
      </c>
      <c r="F40" s="179">
        <v>45</v>
      </c>
      <c r="G40" s="179">
        <v>16</v>
      </c>
      <c r="H40" s="179">
        <v>3</v>
      </c>
      <c r="I40" s="180">
        <v>57</v>
      </c>
      <c r="J40" s="178">
        <v>27</v>
      </c>
      <c r="K40" s="179">
        <v>52</v>
      </c>
      <c r="L40" s="179">
        <v>61</v>
      </c>
      <c r="M40" s="179">
        <v>60</v>
      </c>
      <c r="N40" s="179">
        <v>41</v>
      </c>
      <c r="O40" s="181">
        <v>58</v>
      </c>
      <c r="P40" s="182">
        <f t="shared" si="4"/>
        <v>299</v>
      </c>
    </row>
    <row r="41" spans="1:16" s="124" customFormat="1" ht="27" customHeight="1">
      <c r="A41" s="134" t="s">
        <v>63</v>
      </c>
      <c r="B41" s="169">
        <f t="shared" si="3"/>
        <v>318</v>
      </c>
      <c r="C41" s="183">
        <v>40</v>
      </c>
      <c r="D41" s="184">
        <v>88</v>
      </c>
      <c r="E41" s="184">
        <v>55</v>
      </c>
      <c r="F41" s="184">
        <v>45</v>
      </c>
      <c r="G41" s="184">
        <v>27</v>
      </c>
      <c r="H41" s="184">
        <v>2</v>
      </c>
      <c r="I41" s="185">
        <v>61</v>
      </c>
      <c r="J41" s="183">
        <v>37</v>
      </c>
      <c r="K41" s="184">
        <v>55</v>
      </c>
      <c r="L41" s="184">
        <v>92</v>
      </c>
      <c r="M41" s="184">
        <v>76</v>
      </c>
      <c r="N41" s="184">
        <v>34</v>
      </c>
      <c r="O41" s="186">
        <v>24</v>
      </c>
      <c r="P41" s="176">
        <f t="shared" si="4"/>
        <v>318</v>
      </c>
    </row>
    <row r="42" spans="1:16" s="132" customFormat="1" ht="16.5" customHeight="1">
      <c r="A42" s="126" t="s">
        <v>56</v>
      </c>
      <c r="B42" s="177">
        <f t="shared" si="3"/>
        <v>204</v>
      </c>
      <c r="C42" s="178">
        <v>32</v>
      </c>
      <c r="D42" s="179">
        <v>47</v>
      </c>
      <c r="E42" s="179">
        <v>32</v>
      </c>
      <c r="F42" s="179">
        <v>27</v>
      </c>
      <c r="G42" s="179">
        <v>17</v>
      </c>
      <c r="H42" s="179">
        <v>0</v>
      </c>
      <c r="I42" s="180">
        <v>49</v>
      </c>
      <c r="J42" s="178">
        <v>21</v>
      </c>
      <c r="K42" s="179">
        <v>34</v>
      </c>
      <c r="L42" s="179">
        <v>51</v>
      </c>
      <c r="M42" s="179">
        <v>50</v>
      </c>
      <c r="N42" s="179">
        <v>27</v>
      </c>
      <c r="O42" s="181">
        <v>21</v>
      </c>
      <c r="P42" s="182">
        <f t="shared" si="4"/>
        <v>204</v>
      </c>
    </row>
    <row r="43" spans="1:16" s="124" customFormat="1" ht="27" customHeight="1">
      <c r="A43" s="134" t="s">
        <v>64</v>
      </c>
      <c r="B43" s="169">
        <f t="shared" si="3"/>
        <v>352</v>
      </c>
      <c r="C43" s="183">
        <v>57</v>
      </c>
      <c r="D43" s="184">
        <v>101</v>
      </c>
      <c r="E43" s="184">
        <v>55</v>
      </c>
      <c r="F43" s="184">
        <v>52</v>
      </c>
      <c r="G43" s="184">
        <v>27</v>
      </c>
      <c r="H43" s="184">
        <v>8</v>
      </c>
      <c r="I43" s="185">
        <v>52</v>
      </c>
      <c r="J43" s="183">
        <v>37</v>
      </c>
      <c r="K43" s="184">
        <v>71</v>
      </c>
      <c r="L43" s="184">
        <v>93</v>
      </c>
      <c r="M43" s="184">
        <v>90</v>
      </c>
      <c r="N43" s="184">
        <v>37</v>
      </c>
      <c r="O43" s="186">
        <v>24</v>
      </c>
      <c r="P43" s="176">
        <f t="shared" si="4"/>
        <v>352</v>
      </c>
    </row>
    <row r="44" spans="1:16" s="132" customFormat="1" ht="16.5" customHeight="1">
      <c r="A44" s="126" t="s">
        <v>56</v>
      </c>
      <c r="B44" s="177">
        <f t="shared" si="3"/>
        <v>217</v>
      </c>
      <c r="C44" s="178">
        <v>44</v>
      </c>
      <c r="D44" s="179">
        <v>64</v>
      </c>
      <c r="E44" s="179">
        <v>34</v>
      </c>
      <c r="F44" s="179">
        <v>28</v>
      </c>
      <c r="G44" s="179">
        <v>8</v>
      </c>
      <c r="H44" s="179">
        <v>2</v>
      </c>
      <c r="I44" s="180">
        <v>37</v>
      </c>
      <c r="J44" s="178">
        <v>16</v>
      </c>
      <c r="K44" s="179">
        <v>31</v>
      </c>
      <c r="L44" s="179">
        <v>58</v>
      </c>
      <c r="M44" s="179">
        <v>67</v>
      </c>
      <c r="N44" s="179">
        <v>25</v>
      </c>
      <c r="O44" s="181">
        <v>20</v>
      </c>
      <c r="P44" s="182">
        <f t="shared" si="4"/>
        <v>217</v>
      </c>
    </row>
    <row r="45" spans="1:16" s="124" customFormat="1" ht="30" customHeight="1">
      <c r="A45" s="187" t="s">
        <v>65</v>
      </c>
      <c r="B45" s="188">
        <f aca="true" t="shared" si="5" ref="B45:O46">B27+B29+B31+B33+B35+B37+B39+B41+B43</f>
        <v>3762</v>
      </c>
      <c r="C45" s="189">
        <f t="shared" si="5"/>
        <v>516</v>
      </c>
      <c r="D45" s="190">
        <f t="shared" si="5"/>
        <v>1028</v>
      </c>
      <c r="E45" s="190">
        <f t="shared" si="5"/>
        <v>646</v>
      </c>
      <c r="F45" s="190">
        <f t="shared" si="5"/>
        <v>622</v>
      </c>
      <c r="G45" s="190">
        <f t="shared" si="5"/>
        <v>326</v>
      </c>
      <c r="H45" s="190">
        <f t="shared" si="5"/>
        <v>64</v>
      </c>
      <c r="I45" s="191">
        <f t="shared" si="5"/>
        <v>560</v>
      </c>
      <c r="J45" s="189">
        <f t="shared" si="5"/>
        <v>476</v>
      </c>
      <c r="K45" s="190">
        <f t="shared" si="5"/>
        <v>731</v>
      </c>
      <c r="L45" s="190">
        <f t="shared" si="5"/>
        <v>1057</v>
      </c>
      <c r="M45" s="190">
        <f t="shared" si="5"/>
        <v>778</v>
      </c>
      <c r="N45" s="190">
        <f t="shared" si="5"/>
        <v>401</v>
      </c>
      <c r="O45" s="192">
        <f t="shared" si="5"/>
        <v>319</v>
      </c>
      <c r="P45" s="176">
        <f t="shared" si="4"/>
        <v>3762</v>
      </c>
    </row>
    <row r="46" spans="1:16" s="132" customFormat="1" ht="16.5" customHeight="1" thickBot="1">
      <c r="A46" s="152" t="s">
        <v>56</v>
      </c>
      <c r="B46" s="153">
        <f t="shared" si="5"/>
        <v>2221</v>
      </c>
      <c r="C46" s="193">
        <f t="shared" si="5"/>
        <v>364</v>
      </c>
      <c r="D46" s="155">
        <f t="shared" si="5"/>
        <v>604</v>
      </c>
      <c r="E46" s="155">
        <f t="shared" si="5"/>
        <v>336</v>
      </c>
      <c r="F46" s="155">
        <f t="shared" si="5"/>
        <v>341</v>
      </c>
      <c r="G46" s="155">
        <f t="shared" si="5"/>
        <v>154</v>
      </c>
      <c r="H46" s="155">
        <f t="shared" si="5"/>
        <v>22</v>
      </c>
      <c r="I46" s="194">
        <f t="shared" si="5"/>
        <v>400</v>
      </c>
      <c r="J46" s="154">
        <f t="shared" si="5"/>
        <v>274</v>
      </c>
      <c r="K46" s="155">
        <f t="shared" si="5"/>
        <v>336</v>
      </c>
      <c r="L46" s="155">
        <f t="shared" si="5"/>
        <v>524</v>
      </c>
      <c r="M46" s="155">
        <f t="shared" si="5"/>
        <v>512</v>
      </c>
      <c r="N46" s="155">
        <f t="shared" si="5"/>
        <v>306</v>
      </c>
      <c r="O46" s="195">
        <f t="shared" si="5"/>
        <v>269</v>
      </c>
      <c r="P46" s="182">
        <f t="shared" si="4"/>
        <v>2221</v>
      </c>
    </row>
  </sheetData>
  <sheetProtection/>
  <mergeCells count="9">
    <mergeCell ref="A1:M1"/>
    <mergeCell ref="A2:A3"/>
    <mergeCell ref="B2:B3"/>
    <mergeCell ref="C2:H2"/>
    <mergeCell ref="I2:M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zoomScale="75" zoomScaleNormal="75" zoomScalePageLayoutView="0" workbookViewId="0" topLeftCell="N1">
      <selection activeCell="AJ16" sqref="AJ16"/>
    </sheetView>
  </sheetViews>
  <sheetFormatPr defaultColWidth="9.00390625" defaultRowHeight="12.75"/>
  <cols>
    <col min="1" max="1" width="19.75390625" style="0" customWidth="1"/>
    <col min="2" max="17" width="7.75390625" style="0" customWidth="1"/>
    <col min="18" max="21" width="7.125" style="0" customWidth="1"/>
    <col min="22" max="35" width="7.75390625" style="0" customWidth="1"/>
    <col min="36" max="37" width="7.875" style="0" customWidth="1"/>
    <col min="38" max="38" width="8.625" style="0" customWidth="1"/>
  </cols>
  <sheetData>
    <row r="1" spans="1:39" ht="36" customHeight="1" thickBot="1">
      <c r="A1" s="196" t="s">
        <v>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ht="22.5" customHeight="1">
      <c r="A2" s="197" t="s">
        <v>82</v>
      </c>
      <c r="B2" s="198" t="s">
        <v>83</v>
      </c>
      <c r="C2" s="199"/>
      <c r="D2" s="200" t="s">
        <v>84</v>
      </c>
      <c r="E2" s="199"/>
      <c r="F2" s="200" t="s">
        <v>85</v>
      </c>
      <c r="G2" s="201"/>
      <c r="H2" s="202" t="s">
        <v>86</v>
      </c>
      <c r="I2" s="199"/>
      <c r="J2" s="203" t="s">
        <v>87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198" t="s">
        <v>88</v>
      </c>
      <c r="AK2" s="202"/>
      <c r="AL2" s="202"/>
      <c r="AM2" s="201"/>
    </row>
    <row r="3" spans="1:39" ht="21.75" customHeight="1">
      <c r="A3" s="205"/>
      <c r="B3" s="206"/>
      <c r="C3" s="207"/>
      <c r="D3" s="208"/>
      <c r="E3" s="207"/>
      <c r="F3" s="208"/>
      <c r="G3" s="209"/>
      <c r="H3" s="210"/>
      <c r="I3" s="207"/>
      <c r="J3" s="211" t="s">
        <v>89</v>
      </c>
      <c r="K3" s="212"/>
      <c r="L3" s="211" t="s">
        <v>90</v>
      </c>
      <c r="M3" s="213"/>
      <c r="N3" s="213"/>
      <c r="O3" s="213"/>
      <c r="P3" s="213"/>
      <c r="Q3" s="213"/>
      <c r="R3" s="213"/>
      <c r="S3" s="213"/>
      <c r="T3" s="213"/>
      <c r="U3" s="212"/>
      <c r="V3" s="214" t="s">
        <v>91</v>
      </c>
      <c r="W3" s="215"/>
      <c r="X3" s="214" t="s">
        <v>92</v>
      </c>
      <c r="Y3" s="215"/>
      <c r="Z3" s="211" t="s">
        <v>93</v>
      </c>
      <c r="AA3" s="212"/>
      <c r="AB3" s="214" t="s">
        <v>94</v>
      </c>
      <c r="AC3" s="216"/>
      <c r="AD3" s="217" t="s">
        <v>90</v>
      </c>
      <c r="AE3" s="217"/>
      <c r="AF3" s="214" t="s">
        <v>95</v>
      </c>
      <c r="AG3" s="215"/>
      <c r="AH3" s="218" t="s">
        <v>96</v>
      </c>
      <c r="AI3" s="218"/>
      <c r="AJ3" s="219"/>
      <c r="AK3" s="220"/>
      <c r="AL3" s="220"/>
      <c r="AM3" s="221"/>
    </row>
    <row r="4" spans="1:39" ht="27.75" customHeight="1">
      <c r="A4" s="205"/>
      <c r="B4" s="206"/>
      <c r="C4" s="207"/>
      <c r="D4" s="222"/>
      <c r="E4" s="223"/>
      <c r="F4" s="222"/>
      <c r="G4" s="221"/>
      <c r="H4" s="210"/>
      <c r="I4" s="207"/>
      <c r="J4" s="224"/>
      <c r="K4" s="225"/>
      <c r="L4" s="226" t="s">
        <v>97</v>
      </c>
      <c r="M4" s="227"/>
      <c r="N4" s="228" t="s">
        <v>98</v>
      </c>
      <c r="O4" s="229"/>
      <c r="P4" s="226" t="s">
        <v>99</v>
      </c>
      <c r="Q4" s="227"/>
      <c r="R4" s="226" t="s">
        <v>100</v>
      </c>
      <c r="S4" s="230"/>
      <c r="T4" s="217" t="s">
        <v>101</v>
      </c>
      <c r="U4" s="217"/>
      <c r="V4" s="222"/>
      <c r="W4" s="223"/>
      <c r="X4" s="222"/>
      <c r="Y4" s="223"/>
      <c r="Z4" s="224"/>
      <c r="AA4" s="225"/>
      <c r="AB4" s="231"/>
      <c r="AC4" s="232"/>
      <c r="AD4" s="228" t="s">
        <v>102</v>
      </c>
      <c r="AE4" s="229"/>
      <c r="AF4" s="222"/>
      <c r="AG4" s="223"/>
      <c r="AH4" s="220"/>
      <c r="AI4" s="220"/>
      <c r="AJ4" s="233" t="s">
        <v>103</v>
      </c>
      <c r="AK4" s="227"/>
      <c r="AL4" s="226" t="s">
        <v>41</v>
      </c>
      <c r="AM4" s="234"/>
    </row>
    <row r="5" spans="1:39" ht="19.5" customHeight="1" thickBot="1">
      <c r="A5" s="235"/>
      <c r="B5" s="236" t="s">
        <v>104</v>
      </c>
      <c r="C5" s="237" t="s">
        <v>105</v>
      </c>
      <c r="D5" s="237" t="s">
        <v>104</v>
      </c>
      <c r="E5" s="237" t="s">
        <v>105</v>
      </c>
      <c r="F5" s="237" t="s">
        <v>104</v>
      </c>
      <c r="G5" s="238" t="s">
        <v>105</v>
      </c>
      <c r="H5" s="239" t="s">
        <v>104</v>
      </c>
      <c r="I5" s="237" t="s">
        <v>105</v>
      </c>
      <c r="J5" s="240" t="s">
        <v>104</v>
      </c>
      <c r="K5" s="240" t="s">
        <v>105</v>
      </c>
      <c r="L5" s="240" t="s">
        <v>104</v>
      </c>
      <c r="M5" s="240" t="s">
        <v>105</v>
      </c>
      <c r="N5" s="240" t="s">
        <v>104</v>
      </c>
      <c r="O5" s="240" t="s">
        <v>105</v>
      </c>
      <c r="P5" s="240" t="s">
        <v>104</v>
      </c>
      <c r="Q5" s="240" t="s">
        <v>105</v>
      </c>
      <c r="R5" s="241" t="s">
        <v>104</v>
      </c>
      <c r="S5" s="242" t="s">
        <v>105</v>
      </c>
      <c r="T5" s="242" t="s">
        <v>104</v>
      </c>
      <c r="U5" s="242" t="s">
        <v>105</v>
      </c>
      <c r="V5" s="240" t="s">
        <v>104</v>
      </c>
      <c r="W5" s="240" t="s">
        <v>105</v>
      </c>
      <c r="X5" s="240" t="s">
        <v>104</v>
      </c>
      <c r="Y5" s="240" t="s">
        <v>105</v>
      </c>
      <c r="Z5" s="240" t="s">
        <v>104</v>
      </c>
      <c r="AA5" s="240" t="s">
        <v>105</v>
      </c>
      <c r="AB5" s="240" t="s">
        <v>104</v>
      </c>
      <c r="AC5" s="240" t="s">
        <v>105</v>
      </c>
      <c r="AD5" s="240" t="s">
        <v>104</v>
      </c>
      <c r="AE5" s="240" t="s">
        <v>105</v>
      </c>
      <c r="AF5" s="240" t="s">
        <v>104</v>
      </c>
      <c r="AG5" s="243" t="s">
        <v>105</v>
      </c>
      <c r="AH5" s="244" t="s">
        <v>104</v>
      </c>
      <c r="AI5" s="243" t="s">
        <v>105</v>
      </c>
      <c r="AJ5" s="245" t="s">
        <v>104</v>
      </c>
      <c r="AK5" s="246" t="s">
        <v>105</v>
      </c>
      <c r="AL5" s="246" t="s">
        <v>104</v>
      </c>
      <c r="AM5" s="247" t="s">
        <v>105</v>
      </c>
    </row>
    <row r="6" spans="1:39" ht="30" customHeight="1">
      <c r="A6" s="248" t="s">
        <v>55</v>
      </c>
      <c r="B6" s="249">
        <v>186</v>
      </c>
      <c r="C6" s="250">
        <v>110</v>
      </c>
      <c r="D6" s="250">
        <v>56</v>
      </c>
      <c r="E6" s="250">
        <v>38</v>
      </c>
      <c r="F6" s="250">
        <v>33</v>
      </c>
      <c r="G6" s="251">
        <v>21</v>
      </c>
      <c r="H6" s="252">
        <v>237</v>
      </c>
      <c r="I6" s="250">
        <v>110</v>
      </c>
      <c r="J6" s="250">
        <v>93</v>
      </c>
      <c r="K6" s="250">
        <v>47</v>
      </c>
      <c r="L6" s="250">
        <v>99</v>
      </c>
      <c r="M6" s="250">
        <v>49</v>
      </c>
      <c r="N6" s="250">
        <v>4</v>
      </c>
      <c r="O6" s="250">
        <v>4</v>
      </c>
      <c r="P6" s="250">
        <v>0</v>
      </c>
      <c r="Q6" s="250">
        <v>0</v>
      </c>
      <c r="R6" s="250">
        <v>3</v>
      </c>
      <c r="S6" s="253">
        <v>1</v>
      </c>
      <c r="T6" s="253">
        <v>2</v>
      </c>
      <c r="U6" s="253">
        <v>1</v>
      </c>
      <c r="V6" s="250">
        <v>3</v>
      </c>
      <c r="W6" s="250">
        <v>2</v>
      </c>
      <c r="X6" s="250">
        <v>0</v>
      </c>
      <c r="Y6" s="250">
        <v>0</v>
      </c>
      <c r="Z6" s="250">
        <v>25</v>
      </c>
      <c r="AA6" s="250">
        <v>15</v>
      </c>
      <c r="AB6" s="250">
        <v>5</v>
      </c>
      <c r="AC6" s="250">
        <v>0</v>
      </c>
      <c r="AD6" s="250">
        <v>0</v>
      </c>
      <c r="AE6" s="250">
        <v>0</v>
      </c>
      <c r="AF6" s="250">
        <v>78</v>
      </c>
      <c r="AG6" s="253">
        <v>32</v>
      </c>
      <c r="AH6" s="254">
        <v>4</v>
      </c>
      <c r="AI6" s="255">
        <v>2</v>
      </c>
      <c r="AJ6" s="256">
        <v>32</v>
      </c>
      <c r="AK6" s="253">
        <v>2</v>
      </c>
      <c r="AL6" s="257">
        <f>N6+P6+V6+X6+Z6+AJ6</f>
        <v>64</v>
      </c>
      <c r="AM6" s="258">
        <f aca="true" t="shared" si="0" ref="AM6:AM15">O6+Q6+W6+Y6+AA6+AK6</f>
        <v>23</v>
      </c>
    </row>
    <row r="7" spans="1:39" ht="30" customHeight="1">
      <c r="A7" s="259" t="s">
        <v>57</v>
      </c>
      <c r="B7" s="260">
        <v>27</v>
      </c>
      <c r="C7" s="261">
        <v>10</v>
      </c>
      <c r="D7" s="261">
        <v>9</v>
      </c>
      <c r="E7" s="261">
        <v>3</v>
      </c>
      <c r="F7" s="261">
        <v>12</v>
      </c>
      <c r="G7" s="262">
        <v>5</v>
      </c>
      <c r="H7" s="263">
        <v>46</v>
      </c>
      <c r="I7" s="261">
        <v>21</v>
      </c>
      <c r="J7" s="261">
        <v>17</v>
      </c>
      <c r="K7" s="261">
        <v>8</v>
      </c>
      <c r="L7" s="261">
        <v>8</v>
      </c>
      <c r="M7" s="261">
        <v>3</v>
      </c>
      <c r="N7" s="261">
        <v>0</v>
      </c>
      <c r="O7" s="261">
        <v>0</v>
      </c>
      <c r="P7" s="261">
        <v>0</v>
      </c>
      <c r="Q7" s="261">
        <v>0</v>
      </c>
      <c r="R7" s="261">
        <v>0</v>
      </c>
      <c r="S7" s="264">
        <v>0</v>
      </c>
      <c r="T7" s="264">
        <v>0</v>
      </c>
      <c r="U7" s="264">
        <v>0</v>
      </c>
      <c r="V7" s="261">
        <v>9</v>
      </c>
      <c r="W7" s="261">
        <v>5</v>
      </c>
      <c r="X7" s="261">
        <v>0</v>
      </c>
      <c r="Y7" s="261">
        <v>0</v>
      </c>
      <c r="Z7" s="261">
        <v>4</v>
      </c>
      <c r="AA7" s="261">
        <v>4</v>
      </c>
      <c r="AB7" s="261">
        <v>0</v>
      </c>
      <c r="AC7" s="261">
        <v>0</v>
      </c>
      <c r="AD7" s="261">
        <v>0</v>
      </c>
      <c r="AE7" s="261">
        <v>0</v>
      </c>
      <c r="AF7" s="261">
        <v>10</v>
      </c>
      <c r="AG7" s="265">
        <v>3</v>
      </c>
      <c r="AH7" s="261">
        <v>1</v>
      </c>
      <c r="AI7" s="266">
        <v>0</v>
      </c>
      <c r="AJ7" s="267">
        <v>1</v>
      </c>
      <c r="AK7" s="264">
        <v>0</v>
      </c>
      <c r="AL7" s="268">
        <f aca="true" t="shared" si="1" ref="AL7:AL15">N7+P7+V7+X7+Z7+AJ7</f>
        <v>14</v>
      </c>
      <c r="AM7" s="269">
        <f t="shared" si="0"/>
        <v>9</v>
      </c>
    </row>
    <row r="8" spans="1:39" ht="30" customHeight="1">
      <c r="A8" s="259" t="s">
        <v>58</v>
      </c>
      <c r="B8" s="260">
        <v>22</v>
      </c>
      <c r="C8" s="261">
        <v>15</v>
      </c>
      <c r="D8" s="261">
        <v>4</v>
      </c>
      <c r="E8" s="261">
        <v>3</v>
      </c>
      <c r="F8" s="261">
        <v>7</v>
      </c>
      <c r="G8" s="262">
        <v>5</v>
      </c>
      <c r="H8" s="263">
        <v>42</v>
      </c>
      <c r="I8" s="261">
        <v>27</v>
      </c>
      <c r="J8" s="261">
        <v>11</v>
      </c>
      <c r="K8" s="261">
        <v>9</v>
      </c>
      <c r="L8" s="261">
        <v>11</v>
      </c>
      <c r="M8" s="261">
        <v>9</v>
      </c>
      <c r="N8" s="261">
        <v>0</v>
      </c>
      <c r="O8" s="261">
        <v>0</v>
      </c>
      <c r="P8" s="261">
        <v>0</v>
      </c>
      <c r="Q8" s="261">
        <v>0</v>
      </c>
      <c r="R8" s="261">
        <v>0</v>
      </c>
      <c r="S8" s="264">
        <v>0</v>
      </c>
      <c r="T8" s="264">
        <v>0</v>
      </c>
      <c r="U8" s="264">
        <v>0</v>
      </c>
      <c r="V8" s="261">
        <v>0</v>
      </c>
      <c r="W8" s="261">
        <v>0</v>
      </c>
      <c r="X8" s="261">
        <v>0</v>
      </c>
      <c r="Y8" s="261">
        <v>0</v>
      </c>
      <c r="Z8" s="261">
        <v>7</v>
      </c>
      <c r="AA8" s="261">
        <v>7</v>
      </c>
      <c r="AB8" s="261">
        <v>0</v>
      </c>
      <c r="AC8" s="261">
        <v>0</v>
      </c>
      <c r="AD8" s="261">
        <v>0</v>
      </c>
      <c r="AE8" s="261">
        <v>0</v>
      </c>
      <c r="AF8" s="261">
        <v>19</v>
      </c>
      <c r="AG8" s="265">
        <v>8</v>
      </c>
      <c r="AH8" s="261">
        <v>1</v>
      </c>
      <c r="AI8" s="266">
        <v>0</v>
      </c>
      <c r="AJ8" s="267">
        <v>3</v>
      </c>
      <c r="AK8" s="264">
        <v>0</v>
      </c>
      <c r="AL8" s="268">
        <f t="shared" si="1"/>
        <v>10</v>
      </c>
      <c r="AM8" s="269">
        <f t="shared" si="0"/>
        <v>7</v>
      </c>
    </row>
    <row r="9" spans="1:39" ht="30" customHeight="1">
      <c r="A9" s="259" t="s">
        <v>59</v>
      </c>
      <c r="B9" s="260">
        <v>21</v>
      </c>
      <c r="C9" s="261">
        <v>12</v>
      </c>
      <c r="D9" s="261">
        <v>6</v>
      </c>
      <c r="E9" s="261">
        <v>5</v>
      </c>
      <c r="F9" s="261">
        <v>6</v>
      </c>
      <c r="G9" s="262">
        <v>3</v>
      </c>
      <c r="H9" s="263">
        <v>28</v>
      </c>
      <c r="I9" s="261">
        <v>12</v>
      </c>
      <c r="J9" s="261">
        <v>10</v>
      </c>
      <c r="K9" s="261">
        <v>4</v>
      </c>
      <c r="L9" s="261">
        <v>9</v>
      </c>
      <c r="M9" s="261">
        <v>3</v>
      </c>
      <c r="N9" s="261">
        <v>0</v>
      </c>
      <c r="O9" s="261">
        <v>0</v>
      </c>
      <c r="P9" s="261">
        <v>0</v>
      </c>
      <c r="Q9" s="261">
        <v>0</v>
      </c>
      <c r="R9" s="261">
        <v>1</v>
      </c>
      <c r="S9" s="264">
        <v>0</v>
      </c>
      <c r="T9" s="264">
        <v>0</v>
      </c>
      <c r="U9" s="264">
        <v>0</v>
      </c>
      <c r="V9" s="261">
        <v>0</v>
      </c>
      <c r="W9" s="261">
        <v>0</v>
      </c>
      <c r="X9" s="261">
        <v>0</v>
      </c>
      <c r="Y9" s="261">
        <v>0</v>
      </c>
      <c r="Z9" s="261">
        <v>6</v>
      </c>
      <c r="AA9" s="261">
        <v>3</v>
      </c>
      <c r="AB9" s="261">
        <v>1</v>
      </c>
      <c r="AC9" s="261">
        <v>0</v>
      </c>
      <c r="AD9" s="261">
        <v>0</v>
      </c>
      <c r="AE9" s="261">
        <v>0</v>
      </c>
      <c r="AF9" s="261">
        <v>9</v>
      </c>
      <c r="AG9" s="265">
        <v>3</v>
      </c>
      <c r="AH9" s="261">
        <v>0</v>
      </c>
      <c r="AI9" s="266">
        <v>0</v>
      </c>
      <c r="AJ9" s="267">
        <v>0</v>
      </c>
      <c r="AK9" s="264">
        <v>0</v>
      </c>
      <c r="AL9" s="268">
        <f t="shared" si="1"/>
        <v>6</v>
      </c>
      <c r="AM9" s="269">
        <f t="shared" si="0"/>
        <v>3</v>
      </c>
    </row>
    <row r="10" spans="1:39" ht="30" customHeight="1">
      <c r="A10" s="259" t="s">
        <v>60</v>
      </c>
      <c r="B10" s="260">
        <v>87</v>
      </c>
      <c r="C10" s="261">
        <v>56</v>
      </c>
      <c r="D10" s="261">
        <v>59</v>
      </c>
      <c r="E10" s="261">
        <v>38</v>
      </c>
      <c r="F10" s="261">
        <v>11</v>
      </c>
      <c r="G10" s="262">
        <v>6</v>
      </c>
      <c r="H10" s="263">
        <v>37</v>
      </c>
      <c r="I10" s="261">
        <v>18</v>
      </c>
      <c r="J10" s="261">
        <v>11</v>
      </c>
      <c r="K10" s="261">
        <v>4</v>
      </c>
      <c r="L10" s="261">
        <v>10</v>
      </c>
      <c r="M10" s="261">
        <v>4</v>
      </c>
      <c r="N10" s="261">
        <v>1</v>
      </c>
      <c r="O10" s="261">
        <v>0</v>
      </c>
      <c r="P10" s="261">
        <v>0</v>
      </c>
      <c r="Q10" s="261">
        <v>0</v>
      </c>
      <c r="R10" s="261">
        <v>0</v>
      </c>
      <c r="S10" s="264">
        <v>0</v>
      </c>
      <c r="T10" s="264">
        <v>0</v>
      </c>
      <c r="U10" s="264">
        <v>0</v>
      </c>
      <c r="V10" s="261">
        <v>0</v>
      </c>
      <c r="W10" s="261">
        <v>0</v>
      </c>
      <c r="X10" s="261">
        <v>0</v>
      </c>
      <c r="Y10" s="261">
        <v>0</v>
      </c>
      <c r="Z10" s="261">
        <v>5</v>
      </c>
      <c r="AA10" s="261">
        <v>4</v>
      </c>
      <c r="AB10" s="261">
        <v>0</v>
      </c>
      <c r="AC10" s="261">
        <v>0</v>
      </c>
      <c r="AD10" s="261">
        <v>0</v>
      </c>
      <c r="AE10" s="261">
        <v>0</v>
      </c>
      <c r="AF10" s="261">
        <v>18</v>
      </c>
      <c r="AG10" s="265">
        <v>9</v>
      </c>
      <c r="AH10" s="261">
        <v>0</v>
      </c>
      <c r="AI10" s="266">
        <v>0</v>
      </c>
      <c r="AJ10" s="267">
        <v>2</v>
      </c>
      <c r="AK10" s="264">
        <v>0</v>
      </c>
      <c r="AL10" s="268">
        <f t="shared" si="1"/>
        <v>8</v>
      </c>
      <c r="AM10" s="269">
        <f t="shared" si="0"/>
        <v>4</v>
      </c>
    </row>
    <row r="11" spans="1:39" ht="30" customHeight="1">
      <c r="A11" s="259" t="s">
        <v>61</v>
      </c>
      <c r="B11" s="260">
        <v>25</v>
      </c>
      <c r="C11" s="261">
        <v>17</v>
      </c>
      <c r="D11" s="261">
        <v>9</v>
      </c>
      <c r="E11" s="261">
        <v>8</v>
      </c>
      <c r="F11" s="261">
        <v>6</v>
      </c>
      <c r="G11" s="262">
        <v>4</v>
      </c>
      <c r="H11" s="263">
        <v>29</v>
      </c>
      <c r="I11" s="261">
        <v>11</v>
      </c>
      <c r="J11" s="261">
        <v>11</v>
      </c>
      <c r="K11" s="261">
        <v>4</v>
      </c>
      <c r="L11" s="261">
        <v>9</v>
      </c>
      <c r="M11" s="261">
        <v>4</v>
      </c>
      <c r="N11" s="261">
        <v>0</v>
      </c>
      <c r="O11" s="261">
        <v>0</v>
      </c>
      <c r="P11" s="261">
        <v>0</v>
      </c>
      <c r="Q11" s="261">
        <v>0</v>
      </c>
      <c r="R11" s="261">
        <v>2</v>
      </c>
      <c r="S11" s="264">
        <v>0</v>
      </c>
      <c r="T11" s="264">
        <v>1</v>
      </c>
      <c r="U11" s="264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6</v>
      </c>
      <c r="AA11" s="261">
        <v>3</v>
      </c>
      <c r="AB11" s="261">
        <v>0</v>
      </c>
      <c r="AC11" s="261">
        <v>0</v>
      </c>
      <c r="AD11" s="261">
        <v>0</v>
      </c>
      <c r="AE11" s="261">
        <v>0</v>
      </c>
      <c r="AF11" s="261">
        <v>9</v>
      </c>
      <c r="AG11" s="265">
        <v>3</v>
      </c>
      <c r="AH11" s="261">
        <v>0</v>
      </c>
      <c r="AI11" s="266">
        <v>0</v>
      </c>
      <c r="AJ11" s="267">
        <v>3</v>
      </c>
      <c r="AK11" s="264">
        <v>0</v>
      </c>
      <c r="AL11" s="268">
        <f t="shared" si="1"/>
        <v>9</v>
      </c>
      <c r="AM11" s="269">
        <f t="shared" si="0"/>
        <v>3</v>
      </c>
    </row>
    <row r="12" spans="1:39" ht="30" customHeight="1">
      <c r="A12" s="259" t="s">
        <v>62</v>
      </c>
      <c r="B12" s="260">
        <v>55</v>
      </c>
      <c r="C12" s="261">
        <v>29</v>
      </c>
      <c r="D12" s="261">
        <v>16</v>
      </c>
      <c r="E12" s="261">
        <v>6</v>
      </c>
      <c r="F12" s="261">
        <v>8</v>
      </c>
      <c r="G12" s="262">
        <v>5</v>
      </c>
      <c r="H12" s="263">
        <v>98</v>
      </c>
      <c r="I12" s="261">
        <v>42</v>
      </c>
      <c r="J12" s="261">
        <v>43</v>
      </c>
      <c r="K12" s="261">
        <v>20</v>
      </c>
      <c r="L12" s="261">
        <v>34</v>
      </c>
      <c r="M12" s="261">
        <v>17</v>
      </c>
      <c r="N12" s="261">
        <v>1</v>
      </c>
      <c r="O12" s="261">
        <v>1</v>
      </c>
      <c r="P12" s="261">
        <v>0</v>
      </c>
      <c r="Q12" s="261">
        <v>0</v>
      </c>
      <c r="R12" s="261">
        <v>2</v>
      </c>
      <c r="S12" s="264">
        <v>1</v>
      </c>
      <c r="T12" s="264">
        <v>0</v>
      </c>
      <c r="U12" s="264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12</v>
      </c>
      <c r="AA12" s="261">
        <v>8</v>
      </c>
      <c r="AB12" s="261">
        <v>3</v>
      </c>
      <c r="AC12" s="261">
        <v>0</v>
      </c>
      <c r="AD12" s="261">
        <v>0</v>
      </c>
      <c r="AE12" s="261">
        <v>0</v>
      </c>
      <c r="AF12" s="261">
        <v>27</v>
      </c>
      <c r="AG12" s="265">
        <v>11</v>
      </c>
      <c r="AH12" s="261">
        <v>0</v>
      </c>
      <c r="AI12" s="266">
        <v>0</v>
      </c>
      <c r="AJ12" s="267">
        <v>1</v>
      </c>
      <c r="AK12" s="264">
        <v>0</v>
      </c>
      <c r="AL12" s="268">
        <f t="shared" si="1"/>
        <v>14</v>
      </c>
      <c r="AM12" s="269">
        <f t="shared" si="0"/>
        <v>9</v>
      </c>
    </row>
    <row r="13" spans="1:39" ht="30" customHeight="1">
      <c r="A13" s="259" t="s">
        <v>63</v>
      </c>
      <c r="B13" s="260">
        <v>40</v>
      </c>
      <c r="C13" s="261">
        <v>23</v>
      </c>
      <c r="D13" s="261">
        <v>10</v>
      </c>
      <c r="E13" s="261">
        <v>7</v>
      </c>
      <c r="F13" s="261">
        <v>9</v>
      </c>
      <c r="G13" s="262">
        <v>5</v>
      </c>
      <c r="H13" s="263">
        <v>72</v>
      </c>
      <c r="I13" s="261">
        <v>32</v>
      </c>
      <c r="J13" s="261">
        <v>36</v>
      </c>
      <c r="K13" s="261">
        <v>17</v>
      </c>
      <c r="L13" s="261">
        <v>34</v>
      </c>
      <c r="M13" s="261">
        <v>15</v>
      </c>
      <c r="N13" s="261">
        <v>1</v>
      </c>
      <c r="O13" s="261">
        <v>1</v>
      </c>
      <c r="P13" s="261">
        <v>0</v>
      </c>
      <c r="Q13" s="261">
        <v>0</v>
      </c>
      <c r="R13" s="261">
        <v>0</v>
      </c>
      <c r="S13" s="264">
        <v>0</v>
      </c>
      <c r="T13" s="264">
        <v>0</v>
      </c>
      <c r="U13" s="264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4</v>
      </c>
      <c r="AA13" s="261">
        <v>3</v>
      </c>
      <c r="AB13" s="261">
        <v>3</v>
      </c>
      <c r="AC13" s="261">
        <v>0</v>
      </c>
      <c r="AD13" s="261">
        <v>0</v>
      </c>
      <c r="AE13" s="261">
        <v>0</v>
      </c>
      <c r="AF13" s="261">
        <v>22</v>
      </c>
      <c r="AG13" s="265">
        <v>7</v>
      </c>
      <c r="AH13" s="261">
        <v>1</v>
      </c>
      <c r="AI13" s="266">
        <v>1</v>
      </c>
      <c r="AJ13" s="267">
        <v>4</v>
      </c>
      <c r="AK13" s="264">
        <v>0</v>
      </c>
      <c r="AL13" s="268">
        <f t="shared" si="1"/>
        <v>9</v>
      </c>
      <c r="AM13" s="269">
        <f t="shared" si="0"/>
        <v>4</v>
      </c>
    </row>
    <row r="14" spans="1:39" ht="30" customHeight="1">
      <c r="A14" s="259" t="s">
        <v>64</v>
      </c>
      <c r="B14" s="260">
        <v>37</v>
      </c>
      <c r="C14" s="261">
        <v>16</v>
      </c>
      <c r="D14" s="261">
        <v>11</v>
      </c>
      <c r="E14" s="261">
        <v>4</v>
      </c>
      <c r="F14" s="261">
        <v>9</v>
      </c>
      <c r="G14" s="262">
        <v>4</v>
      </c>
      <c r="H14" s="263">
        <v>61</v>
      </c>
      <c r="I14" s="261">
        <v>33</v>
      </c>
      <c r="J14" s="261">
        <v>26</v>
      </c>
      <c r="K14" s="261">
        <v>11</v>
      </c>
      <c r="L14" s="261">
        <v>24</v>
      </c>
      <c r="M14" s="261">
        <v>10</v>
      </c>
      <c r="N14" s="261">
        <v>0</v>
      </c>
      <c r="O14" s="261">
        <v>0</v>
      </c>
      <c r="P14" s="261">
        <v>0</v>
      </c>
      <c r="Q14" s="261">
        <v>0</v>
      </c>
      <c r="R14" s="261">
        <v>2</v>
      </c>
      <c r="S14" s="264">
        <v>1</v>
      </c>
      <c r="T14" s="264">
        <v>0</v>
      </c>
      <c r="U14" s="264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11</v>
      </c>
      <c r="AA14" s="261">
        <v>9</v>
      </c>
      <c r="AB14" s="261">
        <v>0</v>
      </c>
      <c r="AC14" s="261">
        <v>0</v>
      </c>
      <c r="AD14" s="261">
        <v>0</v>
      </c>
      <c r="AE14" s="261">
        <v>0</v>
      </c>
      <c r="AF14" s="261">
        <v>21</v>
      </c>
      <c r="AG14" s="265">
        <v>12</v>
      </c>
      <c r="AH14" s="261">
        <v>0</v>
      </c>
      <c r="AI14" s="266">
        <v>0</v>
      </c>
      <c r="AJ14" s="267">
        <v>2</v>
      </c>
      <c r="AK14" s="264">
        <v>0</v>
      </c>
      <c r="AL14" s="268">
        <f t="shared" si="1"/>
        <v>13</v>
      </c>
      <c r="AM14" s="269">
        <f t="shared" si="0"/>
        <v>9</v>
      </c>
    </row>
    <row r="15" spans="1:39" ht="39.75" customHeight="1">
      <c r="A15" s="270" t="s">
        <v>106</v>
      </c>
      <c r="B15" s="271">
        <v>0</v>
      </c>
      <c r="C15" s="272">
        <v>0</v>
      </c>
      <c r="D15" s="272">
        <v>0</v>
      </c>
      <c r="E15" s="272">
        <v>0</v>
      </c>
      <c r="F15" s="272">
        <v>0</v>
      </c>
      <c r="G15" s="273">
        <v>0</v>
      </c>
      <c r="H15" s="274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2">
        <v>0</v>
      </c>
      <c r="V15" s="272">
        <v>0</v>
      </c>
      <c r="W15" s="272">
        <v>0</v>
      </c>
      <c r="X15" s="272">
        <v>0</v>
      </c>
      <c r="Y15" s="272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272">
        <v>0</v>
      </c>
      <c r="AG15" s="272">
        <v>0</v>
      </c>
      <c r="AH15" s="272">
        <v>0</v>
      </c>
      <c r="AI15" s="275">
        <v>0</v>
      </c>
      <c r="AJ15" s="271">
        <v>6</v>
      </c>
      <c r="AK15" s="272">
        <v>0</v>
      </c>
      <c r="AL15" s="268">
        <f t="shared" si="1"/>
        <v>6</v>
      </c>
      <c r="AM15" s="269">
        <f t="shared" si="0"/>
        <v>0</v>
      </c>
    </row>
    <row r="16" spans="1:39" ht="30" customHeight="1" thickBot="1">
      <c r="A16" s="276" t="s">
        <v>11</v>
      </c>
      <c r="B16" s="277">
        <f aca="true" t="shared" si="2" ref="B16:W16">B6+B7+B8+B9+B10+B11+B12+B13+B14+B15</f>
        <v>500</v>
      </c>
      <c r="C16" s="278">
        <f>C6+C7+C8+C9+C10+C11+C12+C13+C14+C15</f>
        <v>288</v>
      </c>
      <c r="D16" s="278">
        <f t="shared" si="2"/>
        <v>180</v>
      </c>
      <c r="E16" s="278">
        <f t="shared" si="2"/>
        <v>112</v>
      </c>
      <c r="F16" s="278">
        <f t="shared" si="2"/>
        <v>101</v>
      </c>
      <c r="G16" s="279">
        <f t="shared" si="2"/>
        <v>58</v>
      </c>
      <c r="H16" s="280">
        <f t="shared" si="2"/>
        <v>650</v>
      </c>
      <c r="I16" s="278">
        <f>I6+I7+I8+I9+I10+I11+I12+I13+I14+I15</f>
        <v>306</v>
      </c>
      <c r="J16" s="278">
        <f t="shared" si="2"/>
        <v>258</v>
      </c>
      <c r="K16" s="278">
        <f t="shared" si="2"/>
        <v>124</v>
      </c>
      <c r="L16" s="278">
        <f t="shared" si="2"/>
        <v>238</v>
      </c>
      <c r="M16" s="278">
        <f t="shared" si="2"/>
        <v>114</v>
      </c>
      <c r="N16" s="278">
        <f t="shared" si="2"/>
        <v>7</v>
      </c>
      <c r="O16" s="278">
        <f t="shared" si="2"/>
        <v>6</v>
      </c>
      <c r="P16" s="278">
        <f t="shared" si="2"/>
        <v>0</v>
      </c>
      <c r="Q16" s="278">
        <f t="shared" si="2"/>
        <v>0</v>
      </c>
      <c r="R16" s="278">
        <f>R6+R7+R8+R9+R10+R11+R12+R13+R14+R15</f>
        <v>10</v>
      </c>
      <c r="S16" s="278">
        <f>S6+S7+S8+S9+S10+S11+S12+S13+S14+S15</f>
        <v>3</v>
      </c>
      <c r="T16" s="278">
        <f>T6+T7+T8+T9+T10+T11+T12+T13+T14+T15</f>
        <v>3</v>
      </c>
      <c r="U16" s="278">
        <f>U6+U7+U8+U9+U10+U11+U12+U13+U14+U15</f>
        <v>1</v>
      </c>
      <c r="V16" s="278">
        <f t="shared" si="2"/>
        <v>12</v>
      </c>
      <c r="W16" s="278">
        <f t="shared" si="2"/>
        <v>7</v>
      </c>
      <c r="X16" s="278">
        <f>X6+X7+X8+X9+X10+X11+X12+X13+X14+X15</f>
        <v>0</v>
      </c>
      <c r="Y16" s="278">
        <f>Y6+Y7+Y8+Y9+Y10+Y11+Y12+Y13+Y14+Y15</f>
        <v>0</v>
      </c>
      <c r="Z16" s="278">
        <f aca="true" t="shared" si="3" ref="Z16:AK16">Z6+Z7+Z8+Z9+Z10+Z11+Z12+Z13+Z14+Z15</f>
        <v>80</v>
      </c>
      <c r="AA16" s="278">
        <f t="shared" si="3"/>
        <v>56</v>
      </c>
      <c r="AB16" s="278">
        <f t="shared" si="3"/>
        <v>12</v>
      </c>
      <c r="AC16" s="278">
        <f t="shared" si="3"/>
        <v>0</v>
      </c>
      <c r="AD16" s="278">
        <f t="shared" si="3"/>
        <v>0</v>
      </c>
      <c r="AE16" s="278">
        <f t="shared" si="3"/>
        <v>0</v>
      </c>
      <c r="AF16" s="278">
        <f t="shared" si="3"/>
        <v>213</v>
      </c>
      <c r="AG16" s="281">
        <f t="shared" si="3"/>
        <v>88</v>
      </c>
      <c r="AH16" s="281">
        <f t="shared" si="3"/>
        <v>7</v>
      </c>
      <c r="AI16" s="281">
        <f t="shared" si="3"/>
        <v>3</v>
      </c>
      <c r="AJ16" s="277">
        <f>AJ6+AJ7+AJ8+AJ9+AJ10+AJ11+AJ12+AJ13+AJ14+AJ15</f>
        <v>54</v>
      </c>
      <c r="AK16" s="278">
        <f t="shared" si="3"/>
        <v>2</v>
      </c>
      <c r="AL16" s="282">
        <f>N16+P16+V16+X16+Z16+AJ16</f>
        <v>153</v>
      </c>
      <c r="AM16" s="283">
        <f>O16+Q16+W16+Y16+AA16+AK16</f>
        <v>71</v>
      </c>
    </row>
  </sheetData>
  <sheetProtection/>
  <mergeCells count="25">
    <mergeCell ref="AJ4:AK4"/>
    <mergeCell ref="AL4:AM4"/>
    <mergeCell ref="AH3:AI4"/>
    <mergeCell ref="L4:M4"/>
    <mergeCell ref="N4:O4"/>
    <mergeCell ref="P4:Q4"/>
    <mergeCell ref="R4:S4"/>
    <mergeCell ref="T4:U4"/>
    <mergeCell ref="AD4:AE4"/>
    <mergeCell ref="V3:W4"/>
    <mergeCell ref="X3:Y4"/>
    <mergeCell ref="Z3:AA4"/>
    <mergeCell ref="AB3:AC4"/>
    <mergeCell ref="AD3:AE3"/>
    <mergeCell ref="AF3:AG4"/>
    <mergeCell ref="A1:AM1"/>
    <mergeCell ref="A2:A5"/>
    <mergeCell ref="B2:C4"/>
    <mergeCell ref="D2:E4"/>
    <mergeCell ref="F2:G4"/>
    <mergeCell ref="H2:I4"/>
    <mergeCell ref="J2:AI2"/>
    <mergeCell ref="AJ2:AM3"/>
    <mergeCell ref="J3:K4"/>
    <mergeCell ref="L3:U3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2009-06-04T10:58:34Z</dcterms:created>
  <dcterms:modified xsi:type="dcterms:W3CDTF">2009-06-04T10:58:59Z</dcterms:modified>
  <cp:category/>
  <cp:version/>
  <cp:contentType/>
  <cp:contentStatus/>
</cp:coreProperties>
</file>