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(12)'!$A$1:$R$22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<sst xmlns="http://schemas.openxmlformats.org/spreadsheetml/2006/main" count="587" uniqueCount="187">
  <si>
    <t/>
  </si>
  <si>
    <t>Powiatowy Urząd Pracy w Turku</t>
  </si>
  <si>
    <t>SYTUACJA BEZROBOCIA W POWIECIE TURECKIM</t>
  </si>
  <si>
    <t>od 01 grudnia 2015 roku</t>
  </si>
  <si>
    <t>do 31 grudnia 2015 roku</t>
  </si>
  <si>
    <t xml:space="preserve">Nazwa gminy </t>
  </si>
  <si>
    <t xml:space="preserve">kod gminy </t>
  </si>
  <si>
    <t>Liczba mieszkańców dane telefoniczne stan na 30.11.2015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</si>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</sst>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27" borderId="1" applyNumberFormat="0" applyAlignment="0" applyProtection="0"/>
    <xf numFmtId="9" fontId="5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31" borderId="9" applyNumberFormat="0" applyFon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2" fillId="33" borderId="19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left" vertical="center" wrapText="1"/>
      <protection/>
    </xf>
    <xf numFmtId="0" fontId="22" fillId="33" borderId="21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71" fillId="34" borderId="24" xfId="51" applyFont="1" applyFill="1" applyBorder="1" applyAlignment="1">
      <alignment horizontal="center" vertical="center" wrapText="1"/>
      <protection/>
    </xf>
    <xf numFmtId="0" fontId="71" fillId="34" borderId="11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left" vertical="center" wrapText="1"/>
      <protection/>
    </xf>
    <xf numFmtId="0" fontId="19" fillId="34" borderId="14" xfId="51" applyFont="1" applyFill="1" applyBorder="1" applyAlignment="1">
      <alignment horizontal="left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71" fillId="34" borderId="31" xfId="51" applyFont="1" applyFill="1" applyBorder="1" applyAlignment="1">
      <alignment horizontal="center" vertical="center" wrapText="1"/>
      <protection/>
    </xf>
    <xf numFmtId="0" fontId="71" fillId="34" borderId="0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27" fillId="34" borderId="42" xfId="51" applyFont="1" applyFill="1" applyBorder="1" applyAlignment="1">
      <alignment horizontal="center" vertical="center" wrapText="1"/>
      <protection/>
    </xf>
    <xf numFmtId="0" fontId="27" fillId="34" borderId="43" xfId="51" applyFont="1" applyFill="1" applyBorder="1" applyAlignment="1">
      <alignment horizontal="center" vertical="center" wrapText="1"/>
      <protection/>
    </xf>
    <xf numFmtId="0" fontId="72" fillId="34" borderId="43" xfId="51" applyFont="1" applyFill="1" applyBorder="1" applyAlignment="1">
      <alignment horizontal="center" vertical="center" wrapText="1"/>
      <protection/>
    </xf>
    <xf numFmtId="0" fontId="27" fillId="34" borderId="44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26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30" fillId="33" borderId="26" xfId="51" applyFont="1" applyFill="1" applyBorder="1" applyAlignment="1">
      <alignment horizontal="center" vertical="center" wrapText="1"/>
      <protection/>
    </xf>
    <xf numFmtId="3" fontId="73" fillId="33" borderId="49" xfId="51" applyNumberFormat="1" applyFont="1" applyFill="1" applyBorder="1" applyAlignment="1">
      <alignment horizontal="center" vertical="center" wrapText="1"/>
      <protection/>
    </xf>
    <xf numFmtId="2" fontId="73" fillId="33" borderId="49" xfId="51" applyNumberFormat="1" applyFont="1" applyFill="1" applyBorder="1" applyAlignment="1">
      <alignment horizontal="center" vertical="center" wrapText="1"/>
      <protection/>
    </xf>
    <xf numFmtId="3" fontId="74" fillId="0" borderId="49" xfId="0" applyNumberFormat="1" applyFont="1" applyFill="1" applyBorder="1" applyAlignment="1" applyProtection="1">
      <alignment horizontal="center" vertical="center"/>
      <protection locked="0"/>
    </xf>
    <xf numFmtId="3" fontId="74" fillId="0" borderId="50" xfId="0" applyNumberFormat="1" applyFont="1" applyFill="1" applyBorder="1" applyAlignment="1" applyProtection="1">
      <alignment horizontal="center" vertical="center"/>
      <protection locked="0"/>
    </xf>
    <xf numFmtId="0" fontId="34" fillId="34" borderId="51" xfId="51" applyNumberFormat="1" applyFont="1" applyFill="1" applyBorder="1" applyAlignment="1">
      <alignment horizontal="center" vertical="center" wrapText="1"/>
      <protection/>
    </xf>
    <xf numFmtId="0" fontId="34" fillId="34" borderId="52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30" xfId="51" applyNumberFormat="1" applyFont="1" applyFill="1" applyBorder="1" applyAlignment="1">
      <alignment horizontal="center" vertical="center" wrapText="1"/>
      <protection/>
    </xf>
    <xf numFmtId="0" fontId="30" fillId="0" borderId="32" xfId="51" applyNumberFormat="1" applyFont="1" applyFill="1" applyBorder="1" applyAlignment="1">
      <alignment horizontal="center" vertical="center" wrapText="1"/>
      <protection/>
    </xf>
    <xf numFmtId="0" fontId="30" fillId="0" borderId="53" xfId="5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30" fillId="33" borderId="56" xfId="51" applyFont="1" applyFill="1" applyBorder="1" applyAlignment="1">
      <alignment horizontal="center" vertical="center" wrapText="1"/>
      <protection/>
    </xf>
    <xf numFmtId="0" fontId="73" fillId="33" borderId="57" xfId="51" applyFont="1" applyFill="1" applyBorder="1" applyAlignment="1">
      <alignment horizontal="center" vertical="center" wrapText="1"/>
      <protection/>
    </xf>
    <xf numFmtId="2" fontId="73" fillId="33" borderId="57" xfId="51" applyNumberFormat="1" applyFont="1" applyFill="1" applyBorder="1" applyAlignment="1">
      <alignment horizontal="center" vertical="center" wrapText="1"/>
      <protection/>
    </xf>
    <xf numFmtId="0" fontId="74" fillId="0" borderId="57" xfId="0" applyFont="1" applyFill="1" applyBorder="1" applyAlignment="1" applyProtection="1">
      <alignment horizontal="center" vertical="center"/>
      <protection locked="0"/>
    </xf>
    <xf numFmtId="0" fontId="74" fillId="0" borderId="56" xfId="0" applyFont="1" applyFill="1" applyBorder="1" applyAlignment="1" applyProtection="1">
      <alignment horizontal="center" vertical="center"/>
      <protection locked="0"/>
    </xf>
    <xf numFmtId="0" fontId="30" fillId="0" borderId="51" xfId="51" applyNumberFormat="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0" fontId="30" fillId="0" borderId="58" xfId="51" applyNumberFormat="1" applyFont="1" applyFill="1" applyBorder="1" applyAlignment="1">
      <alignment horizontal="center" vertical="center" wrapText="1"/>
      <protection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3" fontId="74" fillId="0" borderId="57" xfId="0" applyNumberFormat="1" applyFont="1" applyFill="1" applyBorder="1" applyAlignment="1" applyProtection="1">
      <alignment horizontal="center" vertical="center"/>
      <protection locked="0"/>
    </xf>
    <xf numFmtId="3" fontId="74" fillId="0" borderId="56" xfId="0" applyNumberFormat="1" applyFont="1" applyFill="1" applyBorder="1" applyAlignment="1" applyProtection="1">
      <alignment horizontal="center" vertical="center"/>
      <protection locked="0"/>
    </xf>
    <xf numFmtId="0" fontId="31" fillId="33" borderId="50" xfId="51" applyFont="1" applyFill="1" applyBorder="1" applyAlignment="1">
      <alignment horizontal="center" vertical="center" wrapText="1"/>
      <protection/>
    </xf>
    <xf numFmtId="0" fontId="30" fillId="33" borderId="50" xfId="51" applyFont="1" applyFill="1" applyBorder="1" applyAlignment="1">
      <alignment horizontal="center" vertical="center" wrapText="1"/>
      <protection/>
    </xf>
    <xf numFmtId="0" fontId="73" fillId="33" borderId="49" xfId="51" applyFont="1" applyFill="1" applyBorder="1" applyAlignment="1">
      <alignment horizontal="center" vertical="center" wrapText="1"/>
      <protection/>
    </xf>
    <xf numFmtId="2" fontId="73" fillId="33" borderId="59" xfId="51" applyNumberFormat="1" applyFont="1" applyFill="1" applyBorder="1" applyAlignment="1">
      <alignment horizontal="center" vertical="center" wrapText="1"/>
      <protection/>
    </xf>
    <xf numFmtId="0" fontId="74" fillId="0" borderId="49" xfId="0" applyFont="1" applyFill="1" applyBorder="1" applyAlignment="1" applyProtection="1">
      <alignment horizontal="center" vertical="center"/>
      <protection locked="0"/>
    </xf>
    <xf numFmtId="0" fontId="74" fillId="0" borderId="50" xfId="0" applyFont="1" applyFill="1" applyBorder="1" applyAlignment="1" applyProtection="1">
      <alignment horizontal="center" vertical="center"/>
      <protection locked="0"/>
    </xf>
    <xf numFmtId="0" fontId="34" fillId="34" borderId="29" xfId="51" applyNumberFormat="1" applyFont="1" applyFill="1" applyBorder="1" applyAlignment="1">
      <alignment horizontal="center" vertical="center" wrapText="1"/>
      <protection/>
    </xf>
    <xf numFmtId="0" fontId="34" fillId="34" borderId="54" xfId="51" applyNumberFormat="1" applyFont="1" applyFill="1" applyBorder="1" applyAlignment="1">
      <alignment horizontal="center" vertical="center" wrapText="1"/>
      <protection/>
    </xf>
    <xf numFmtId="0" fontId="30" fillId="0" borderId="30" xfId="51" applyFont="1" applyFill="1" applyBorder="1" applyAlignment="1">
      <alignment horizontal="center" vertical="center" wrapText="1"/>
      <protection/>
    </xf>
    <xf numFmtId="0" fontId="35" fillId="35" borderId="60" xfId="51" applyFont="1" applyFill="1" applyBorder="1" applyAlignment="1">
      <alignment horizontal="center" vertical="center" wrapText="1"/>
      <protection/>
    </xf>
    <xf numFmtId="0" fontId="35" fillId="35" borderId="61" xfId="51" applyFont="1" applyFill="1" applyBorder="1" applyAlignment="1">
      <alignment horizontal="center" vertical="center" wrapText="1"/>
      <protection/>
    </xf>
    <xf numFmtId="0" fontId="35" fillId="35" borderId="62" xfId="51" applyFont="1" applyFill="1" applyBorder="1" applyAlignment="1">
      <alignment horizontal="center" vertical="center" wrapText="1"/>
      <protection/>
    </xf>
    <xf numFmtId="3" fontId="35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3" xfId="51" applyNumberFormat="1" applyFont="1" applyFill="1" applyBorder="1" applyAlignment="1">
      <alignment horizontal="center" vertical="center" wrapText="1"/>
      <protection/>
    </xf>
    <xf numFmtId="3" fontId="75" fillId="35" borderId="63" xfId="51" applyNumberFormat="1" applyFont="1" applyFill="1" applyBorder="1" applyAlignment="1">
      <alignment horizontal="center" vertical="center" wrapText="1"/>
      <protection/>
    </xf>
    <xf numFmtId="4" fontId="35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0" xfId="51" applyNumberFormat="1" applyFont="1" applyFill="1" applyBorder="1" applyAlignment="1">
      <alignment horizontal="center" vertical="center" wrapText="1"/>
      <protection/>
    </xf>
    <xf numFmtId="3" fontId="35" fillId="35" borderId="64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83" xfId="51" applyFont="1" applyFill="1" applyBorder="1" applyAlignment="1">
      <alignment horizontal="center" vertical="center" wrapText="1"/>
      <protection/>
    </xf>
    <xf numFmtId="0" fontId="30" fillId="0" borderId="25" xfId="51" applyNumberFormat="1" applyFont="1" applyFill="1" applyBorder="1" applyAlignment="1">
      <alignment horizontal="center" vertical="center" wrapText="1"/>
      <protection/>
    </xf>
    <xf numFmtId="0" fontId="30" fillId="0" borderId="84" xfId="51" applyNumberFormat="1" applyFont="1" applyFill="1" applyBorder="1" applyAlignment="1">
      <alignment horizontal="center" vertical="center" wrapText="1"/>
      <protection/>
    </xf>
    <xf numFmtId="0" fontId="31" fillId="33" borderId="85" xfId="51" applyFont="1" applyFill="1" applyBorder="1" applyAlignment="1">
      <alignment horizontal="center" vertical="center" wrapText="1"/>
      <protection/>
    </xf>
    <xf numFmtId="0" fontId="31" fillId="33" borderId="86" xfId="51" applyFont="1" applyFill="1" applyBorder="1" applyAlignment="1">
      <alignment horizontal="center" vertical="center" wrapText="1"/>
      <protection/>
    </xf>
    <xf numFmtId="0" fontId="30" fillId="0" borderId="87" xfId="51" applyNumberFormat="1" applyFont="1" applyFill="1" applyBorder="1" applyAlignment="1">
      <alignment horizontal="center" vertical="center" wrapText="1"/>
      <protection/>
    </xf>
    <xf numFmtId="0" fontId="31" fillId="33" borderId="88" xfId="51" applyFont="1" applyFill="1" applyBorder="1" applyAlignment="1">
      <alignment horizontal="center" vertical="center" wrapText="1"/>
      <protection/>
    </xf>
    <xf numFmtId="0" fontId="31" fillId="33" borderId="89" xfId="51" applyFont="1" applyFill="1" applyBorder="1" applyAlignment="1">
      <alignment horizontal="center" vertical="center" wrapText="1"/>
      <protection/>
    </xf>
    <xf numFmtId="3" fontId="39" fillId="35" borderId="90" xfId="51" applyNumberFormat="1" applyFont="1" applyFill="1" applyBorder="1" applyAlignment="1">
      <alignment horizontal="center" vertical="center" wrapText="1"/>
      <protection/>
    </xf>
    <xf numFmtId="3" fontId="39" fillId="35" borderId="64" xfId="51" applyNumberFormat="1" applyFont="1" applyFill="1" applyBorder="1" applyAlignment="1">
      <alignment horizontal="center" vertical="center" wrapText="1"/>
      <protection/>
    </xf>
    <xf numFmtId="3" fontId="39" fillId="35" borderId="62" xfId="51" applyNumberFormat="1" applyFont="1" applyFill="1" applyBorder="1" applyAlignment="1">
      <alignment horizontal="center" vertical="center" wrapText="1"/>
      <protection/>
    </xf>
    <xf numFmtId="3" fontId="39" fillId="35" borderId="61" xfId="51" applyNumberFormat="1" applyFont="1" applyFill="1" applyBorder="1" applyAlignment="1">
      <alignment horizontal="center" vertical="center" wrapText="1"/>
      <protection/>
    </xf>
    <xf numFmtId="3" fontId="40" fillId="0" borderId="0" xfId="51" applyNumberFormat="1" applyFont="1" applyFill="1" applyBorder="1" applyAlignment="1">
      <alignment horizontal="center" vertical="center" wrapText="1"/>
      <protection/>
    </xf>
    <xf numFmtId="0" fontId="23" fillId="33" borderId="78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8" xfId="51" applyFont="1" applyFill="1" applyBorder="1" applyAlignment="1">
      <alignment horizontal="center" vertical="center" wrapText="1"/>
      <protection/>
    </xf>
    <xf numFmtId="0" fontId="41" fillId="33" borderId="78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34" fillId="34" borderId="10" xfId="51" applyFont="1" applyFill="1" applyBorder="1" applyAlignment="1">
      <alignment horizontal="center" vertical="center" wrapText="1"/>
      <protection/>
    </xf>
    <xf numFmtId="0" fontId="34" fillId="34" borderId="12" xfId="51" applyFont="1" applyFill="1" applyBorder="1" applyAlignment="1">
      <alignment horizontal="center" vertical="center" wrapText="1"/>
      <protection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2" xfId="51" applyFont="1" applyFill="1" applyBorder="1" applyAlignment="1">
      <alignment horizontal="center" vertical="center" wrapText="1"/>
      <protection/>
    </xf>
    <xf numFmtId="0" fontId="34" fillId="34" borderId="93" xfId="51" applyFont="1" applyFill="1" applyBorder="1" applyAlignment="1">
      <alignment horizontal="center" vertical="center" wrapText="1"/>
      <protection/>
    </xf>
    <xf numFmtId="0" fontId="34" fillId="34" borderId="11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34" fillId="34" borderId="7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30" fillId="34" borderId="95" xfId="51" applyFont="1" applyFill="1" applyBorder="1" applyAlignment="1">
      <alignment horizontal="center" vertical="center" wrapText="1"/>
      <protection/>
    </xf>
    <xf numFmtId="0" fontId="30" fillId="34" borderId="96" xfId="51" applyFont="1" applyFill="1" applyBorder="1" applyAlignment="1">
      <alignment horizontal="center" vertical="center" wrapText="1"/>
      <protection/>
    </xf>
    <xf numFmtId="0" fontId="30" fillId="34" borderId="9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34" fillId="34" borderId="34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41" xfId="51" applyFont="1" applyFill="1" applyBorder="1" applyAlignment="1">
      <alignment horizontal="center" vertical="center" wrapText="1"/>
      <protection/>
    </xf>
    <xf numFmtId="0" fontId="30" fillId="34" borderId="17" xfId="51" applyFont="1" applyFill="1" applyBorder="1" applyAlignment="1">
      <alignment horizontal="center" vertical="center" wrapText="1"/>
      <protection/>
    </xf>
    <xf numFmtId="0" fontId="42" fillId="34" borderId="46" xfId="51" applyFont="1" applyFill="1" applyBorder="1" applyAlignment="1">
      <alignment horizontal="center" vertical="center" wrapText="1"/>
      <protection/>
    </xf>
    <xf numFmtId="0" fontId="42" fillId="34" borderId="82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42" fillId="34" borderId="47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1" fillId="34" borderId="22" xfId="51" applyNumberFormat="1" applyFont="1" applyFill="1" applyBorder="1" applyAlignment="1">
      <alignment horizontal="center" vertical="center" wrapText="1"/>
      <protection/>
    </xf>
    <xf numFmtId="0" fontId="31" fillId="34" borderId="101" xfId="51" applyNumberFormat="1" applyFont="1" applyFill="1" applyBorder="1" applyAlignment="1">
      <alignment horizontal="center" vertical="center" wrapText="1"/>
      <protection/>
    </xf>
    <xf numFmtId="0" fontId="22" fillId="33" borderId="29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0" xfId="51" applyNumberFormat="1" applyFont="1" applyFill="1" applyBorder="1" applyAlignment="1">
      <alignment horizontal="center" vertical="center" wrapText="1"/>
      <protection/>
    </xf>
    <xf numFmtId="0" fontId="22" fillId="33" borderId="54" xfId="51" applyNumberFormat="1" applyFont="1" applyFill="1" applyBorder="1" applyAlignment="1">
      <alignment horizontal="center" vertical="center" wrapText="1"/>
      <protection/>
    </xf>
    <xf numFmtId="1" fontId="22" fillId="33" borderId="54" xfId="51" applyNumberFormat="1" applyFont="1" applyFill="1" applyBorder="1" applyAlignment="1">
      <alignment horizontal="center" vertical="center" wrapText="1"/>
      <protection/>
    </xf>
    <xf numFmtId="0" fontId="31" fillId="34" borderId="32" xfId="51" applyNumberFormat="1" applyFont="1" applyFill="1" applyBorder="1" applyAlignment="1">
      <alignment horizontal="center" vertical="center" wrapText="1"/>
      <protection/>
    </xf>
    <xf numFmtId="0" fontId="31" fillId="34" borderId="84" xfId="51" applyNumberFormat="1" applyFont="1" applyFill="1" applyBorder="1" applyAlignment="1">
      <alignment horizontal="center" vertical="center" wrapText="1"/>
      <protection/>
    </xf>
    <xf numFmtId="0" fontId="30" fillId="33" borderId="102" xfId="51" applyFont="1" applyFill="1" applyBorder="1" applyAlignment="1">
      <alignment horizontal="center" vertical="center" wrapText="1"/>
      <protection/>
    </xf>
    <xf numFmtId="0" fontId="30" fillId="33" borderId="103" xfId="51" applyFont="1" applyFill="1" applyBorder="1" applyAlignment="1">
      <alignment horizontal="center" vertical="center" wrapText="1"/>
      <protection/>
    </xf>
    <xf numFmtId="0" fontId="30" fillId="33" borderId="104" xfId="51" applyFont="1" applyFill="1" applyBorder="1" applyAlignment="1">
      <alignment horizontal="center" vertical="center" wrapText="1"/>
      <protection/>
    </xf>
    <xf numFmtId="0" fontId="31" fillId="34" borderId="102" xfId="51" applyNumberFormat="1" applyFont="1" applyFill="1" applyBorder="1" applyAlignment="1">
      <alignment horizontal="center" vertical="center" wrapText="1"/>
      <protection/>
    </xf>
    <xf numFmtId="0" fontId="31" fillId="34" borderId="105" xfId="51" applyNumberFormat="1" applyFont="1" applyFill="1" applyBorder="1" applyAlignment="1">
      <alignment horizontal="center" vertical="center" wrapText="1"/>
      <protection/>
    </xf>
    <xf numFmtId="0" fontId="22" fillId="33" borderId="102" xfId="51" applyNumberFormat="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5" xfId="51" applyNumberFormat="1" applyFont="1" applyFill="1" applyBorder="1" applyAlignment="1">
      <alignment horizontal="center" vertical="center" wrapText="1"/>
      <protection/>
    </xf>
    <xf numFmtId="1" fontId="22" fillId="33" borderId="105" xfId="51" applyNumberFormat="1" applyFont="1" applyFill="1" applyBorder="1" applyAlignment="1">
      <alignment horizontal="center" vertical="center" wrapText="1"/>
      <protection/>
    </xf>
    <xf numFmtId="0" fontId="31" fillId="34" borderId="106" xfId="51" applyNumberFormat="1" applyFont="1" applyFill="1" applyBorder="1" applyAlignment="1">
      <alignment horizontal="center" vertical="center" wrapText="1"/>
      <protection/>
    </xf>
    <xf numFmtId="0" fontId="31" fillId="34" borderId="40" xfId="51" applyNumberFormat="1" applyFont="1" applyFill="1" applyBorder="1" applyAlignment="1">
      <alignment horizontal="center" vertical="center" wrapText="1"/>
      <protection/>
    </xf>
    <xf numFmtId="0" fontId="31" fillId="34" borderId="107" xfId="51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62" xfId="51" applyFont="1" applyFill="1" applyBorder="1" applyAlignment="1">
      <alignment horizontal="center" vertical="center" wrapText="1"/>
      <protection/>
    </xf>
    <xf numFmtId="0" fontId="31" fillId="34" borderId="60" xfId="51" applyFont="1" applyFill="1" applyBorder="1" applyAlignment="1">
      <alignment horizontal="center" vertical="center" wrapText="1"/>
      <protection/>
    </xf>
    <xf numFmtId="0" fontId="31" fillId="34" borderId="64" xfId="51" applyFont="1" applyFill="1" applyBorder="1" applyAlignment="1">
      <alignment horizontal="center" vertical="center" wrapText="1"/>
      <protection/>
    </xf>
    <xf numFmtId="0" fontId="31" fillId="34" borderId="63" xfId="51" applyFont="1" applyFill="1" applyBorder="1" applyAlignment="1">
      <alignment horizontal="center" vertical="center" wrapText="1"/>
      <protection/>
    </xf>
    <xf numFmtId="1" fontId="31" fillId="34" borderId="64" xfId="51" applyNumberFormat="1" applyFont="1" applyFill="1" applyBorder="1" applyAlignment="1">
      <alignment horizontal="center" vertical="center" wrapText="1"/>
      <protection/>
    </xf>
    <xf numFmtId="0" fontId="31" fillId="34" borderId="108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30" fillId="34" borderId="31" xfId="51" applyFont="1" applyFill="1" applyBorder="1" applyAlignment="1">
      <alignment horizontal="center" vertical="center" wrapText="1"/>
      <protection/>
    </xf>
    <xf numFmtId="0" fontId="30" fillId="34" borderId="72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109" xfId="0" applyFont="1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4" fillId="34" borderId="75" xfId="51" applyFont="1" applyFill="1" applyBorder="1" applyAlignment="1">
      <alignment horizontal="center" vertical="center" wrapText="1"/>
      <protection/>
    </xf>
    <xf numFmtId="0" fontId="34" fillId="34" borderId="70" xfId="51" applyFont="1" applyFill="1" applyBorder="1" applyAlignment="1">
      <alignment horizontal="center" vertical="center" wrapText="1"/>
      <protection/>
    </xf>
    <xf numFmtId="0" fontId="30" fillId="34" borderId="81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29" fillId="34" borderId="18" xfId="51" applyFont="1" applyFill="1" applyBorder="1" applyAlignment="1">
      <alignment horizontal="center" vertical="center" wrapText="1"/>
      <protection/>
    </xf>
    <xf numFmtId="0" fontId="31" fillId="34" borderId="29" xfId="51" applyFont="1" applyFill="1" applyBorder="1" applyAlignment="1">
      <alignment horizontal="center" vertical="center" wrapText="1"/>
      <protection/>
    </xf>
    <xf numFmtId="0" fontId="31" fillId="34" borderId="84" xfId="51" applyFont="1" applyFill="1" applyBorder="1" applyAlignment="1">
      <alignment horizontal="center" vertical="center" wrapText="1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29" xfId="0" applyNumberFormat="1" applyFont="1" applyFill="1" applyBorder="1" applyAlignment="1">
      <alignment horizontal="center" vertical="center" wrapText="1"/>
    </xf>
    <xf numFmtId="0" fontId="22" fillId="33" borderId="54" xfId="0" applyNumberFormat="1" applyFont="1" applyFill="1" applyBorder="1" applyAlignment="1">
      <alignment horizontal="center" vertical="center" wrapText="1"/>
    </xf>
    <xf numFmtId="0" fontId="31" fillId="34" borderId="32" xfId="51" applyFont="1" applyFill="1" applyBorder="1" applyAlignment="1">
      <alignment horizontal="center" vertical="center" wrapText="1"/>
      <protection/>
    </xf>
    <xf numFmtId="0" fontId="30" fillId="33" borderId="110" xfId="51" applyFont="1" applyFill="1" applyBorder="1" applyAlignment="1">
      <alignment horizontal="center" vertical="center" wrapText="1"/>
      <protection/>
    </xf>
    <xf numFmtId="0" fontId="31" fillId="34" borderId="102" xfId="51" applyFont="1" applyFill="1" applyBorder="1" applyAlignment="1">
      <alignment horizontal="center" vertical="center" wrapText="1"/>
      <protection/>
    </xf>
    <xf numFmtId="0" fontId="31" fillId="34" borderId="105" xfId="51" applyFont="1" applyFill="1" applyBorder="1" applyAlignment="1">
      <alignment horizontal="center" vertical="center" wrapText="1"/>
      <protection/>
    </xf>
    <xf numFmtId="0" fontId="22" fillId="33" borderId="106" xfId="0" applyNumberFormat="1" applyFont="1" applyFill="1" applyBorder="1" applyAlignment="1">
      <alignment horizontal="center" vertical="center" wrapText="1"/>
    </xf>
    <xf numFmtId="0" fontId="22" fillId="33" borderId="110" xfId="0" applyNumberFormat="1" applyFont="1" applyFill="1" applyBorder="1" applyAlignment="1">
      <alignment horizontal="center" vertical="center" wrapText="1"/>
    </xf>
    <xf numFmtId="0" fontId="22" fillId="33" borderId="102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31" fillId="34" borderId="106" xfId="51" applyFont="1" applyFill="1" applyBorder="1" applyAlignment="1">
      <alignment horizontal="center" vertical="center" wrapText="1"/>
      <protection/>
    </xf>
    <xf numFmtId="0" fontId="31" fillId="34" borderId="72" xfId="51" applyFont="1" applyFill="1" applyBorder="1" applyAlignment="1">
      <alignment horizontal="center" vertical="center" wrapText="1"/>
      <protection/>
    </xf>
    <xf numFmtId="0" fontId="31" fillId="34" borderId="112" xfId="51" applyFont="1" applyFill="1" applyBorder="1" applyAlignment="1">
      <alignment horizontal="center" vertical="center" wrapText="1"/>
      <protection/>
    </xf>
    <xf numFmtId="0" fontId="43" fillId="34" borderId="113" xfId="51" applyFont="1" applyFill="1" applyBorder="1" applyAlignment="1">
      <alignment horizontal="center" vertical="center"/>
      <protection/>
    </xf>
    <xf numFmtId="0" fontId="43" fillId="34" borderId="43" xfId="51" applyFont="1" applyFill="1" applyBorder="1" applyAlignment="1">
      <alignment horizontal="center" vertical="center"/>
      <protection/>
    </xf>
    <xf numFmtId="0" fontId="43" fillId="34" borderId="114" xfId="51" applyFont="1" applyFill="1" applyBorder="1" applyAlignment="1">
      <alignment horizontal="center" vertical="center"/>
      <protection/>
    </xf>
    <xf numFmtId="0" fontId="44" fillId="34" borderId="60" xfId="51" applyFont="1" applyFill="1" applyBorder="1" applyAlignment="1">
      <alignment horizontal="center" vertical="center"/>
      <protection/>
    </xf>
    <xf numFmtId="0" fontId="44" fillId="34" borderId="64" xfId="51" applyFont="1" applyFill="1" applyBorder="1" applyAlignment="1">
      <alignment horizontal="center" vertical="center"/>
      <protection/>
    </xf>
    <xf numFmtId="0" fontId="31" fillId="34" borderId="61" xfId="51" applyFont="1" applyFill="1" applyBorder="1" applyAlignment="1">
      <alignment horizontal="center" vertical="center" wrapText="1"/>
      <protection/>
    </xf>
    <xf numFmtId="0" fontId="44" fillId="34" borderId="115" xfId="51" applyFont="1" applyFill="1" applyBorder="1" applyAlignment="1">
      <alignment horizontal="center" vertical="center"/>
      <protection/>
    </xf>
    <xf numFmtId="0" fontId="44" fillId="34" borderId="116" xfId="51" applyFont="1" applyFill="1" applyBorder="1" applyAlignment="1">
      <alignment horizontal="center" vertical="center"/>
      <protection/>
    </xf>
    <xf numFmtId="0" fontId="45" fillId="0" borderId="78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5" fillId="0" borderId="78" xfId="0" applyFont="1" applyBorder="1" applyAlignment="1">
      <alignment horizontal="right" vertical="center" wrapText="1"/>
    </xf>
    <xf numFmtId="0" fontId="45" fillId="0" borderId="79" xfId="0" applyFont="1" applyBorder="1" applyAlignment="1">
      <alignment horizontal="right" vertical="center" wrapText="1"/>
    </xf>
    <xf numFmtId="0" fontId="45" fillId="0" borderId="118" xfId="0" applyFont="1" applyBorder="1" applyAlignment="1">
      <alignment horizontal="left" vertical="center" wrapText="1"/>
    </xf>
    <xf numFmtId="0" fontId="45" fillId="0" borderId="75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34" borderId="1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34" borderId="120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0" fillId="34" borderId="121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122" xfId="0" applyFill="1" applyBorder="1" applyAlignment="1">
      <alignment horizontal="center" vertical="center" wrapText="1"/>
    </xf>
    <xf numFmtId="0" fontId="0" fillId="34" borderId="122" xfId="0" applyFill="1" applyBorder="1" applyAlignment="1">
      <alignment horizontal="left" vertical="center"/>
    </xf>
    <xf numFmtId="0" fontId="0" fillId="34" borderId="121" xfId="0" applyFill="1" applyBorder="1" applyAlignment="1">
      <alignment horizontal="left" vertical="center"/>
    </xf>
    <xf numFmtId="0" fontId="0" fillId="34" borderId="123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124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wrapText="1"/>
    </xf>
    <xf numFmtId="0" fontId="0" fillId="34" borderId="125" xfId="0" applyFill="1" applyBorder="1" applyAlignment="1">
      <alignment horizontal="center" vertical="center" wrapText="1"/>
    </xf>
    <xf numFmtId="0" fontId="48" fillId="34" borderId="126" xfId="0" applyFont="1" applyFill="1" applyBorder="1" applyAlignment="1">
      <alignment horizontal="center" vertical="center"/>
    </xf>
    <xf numFmtId="0" fontId="27" fillId="34" borderId="127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9" fillId="36" borderId="88" xfId="0" applyFont="1" applyFill="1" applyBorder="1" applyAlignment="1">
      <alignment horizontal="center" vertical="center"/>
    </xf>
    <xf numFmtId="0" fontId="50" fillId="34" borderId="129" xfId="0" applyFont="1" applyFill="1" applyBorder="1" applyAlignment="1">
      <alignment horizontal="center" vertical="center"/>
    </xf>
    <xf numFmtId="0" fontId="50" fillId="34" borderId="130" xfId="0" applyFont="1" applyFill="1" applyBorder="1" applyAlignment="1">
      <alignment horizontal="center" vertical="center"/>
    </xf>
    <xf numFmtId="0" fontId="50" fillId="0" borderId="131" xfId="0" applyNumberFormat="1" applyFont="1" applyBorder="1" applyAlignment="1">
      <alignment horizontal="center" vertical="center"/>
    </xf>
    <xf numFmtId="0" fontId="50" fillId="0" borderId="132" xfId="0" applyNumberFormat="1" applyFont="1" applyBorder="1" applyAlignment="1">
      <alignment horizontal="center" vertical="center"/>
    </xf>
    <xf numFmtId="0" fontId="50" fillId="0" borderId="133" xfId="0" applyNumberFormat="1" applyFont="1" applyBorder="1" applyAlignment="1">
      <alignment horizontal="center" vertical="center"/>
    </xf>
    <xf numFmtId="0" fontId="50" fillId="0" borderId="134" xfId="0" applyNumberFormat="1" applyFont="1" applyBorder="1" applyAlignment="1">
      <alignment horizontal="center" vertical="center"/>
    </xf>
    <xf numFmtId="0" fontId="50" fillId="0" borderId="135" xfId="0" applyNumberFormat="1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9" fillId="36" borderId="85" xfId="0" applyFont="1" applyFill="1" applyBorder="1" applyAlignment="1">
      <alignment horizontal="center" vertical="center"/>
    </xf>
    <xf numFmtId="0" fontId="50" fillId="34" borderId="136" xfId="0" applyFont="1" applyFill="1" applyBorder="1" applyAlignment="1">
      <alignment horizontal="center" vertical="center"/>
    </xf>
    <xf numFmtId="0" fontId="50" fillId="34" borderId="86" xfId="0" applyFont="1" applyFill="1" applyBorder="1" applyAlignment="1">
      <alignment horizontal="center" vertical="center"/>
    </xf>
    <xf numFmtId="0" fontId="50" fillId="0" borderId="136" xfId="0" applyNumberFormat="1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/>
    </xf>
    <xf numFmtId="0" fontId="50" fillId="0" borderId="56" xfId="0" applyNumberFormat="1" applyFont="1" applyBorder="1" applyAlignment="1">
      <alignment horizontal="center" vertical="center"/>
    </xf>
    <xf numFmtId="0" fontId="50" fillId="0" borderId="55" xfId="0" applyNumberFormat="1" applyFont="1" applyBorder="1" applyAlignment="1">
      <alignment horizontal="center" vertical="center"/>
    </xf>
    <xf numFmtId="0" fontId="50" fillId="0" borderId="86" xfId="0" applyNumberFormat="1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 wrapText="1"/>
    </xf>
    <xf numFmtId="0" fontId="50" fillId="34" borderId="137" xfId="0" applyFont="1" applyFill="1" applyBorder="1" applyAlignment="1">
      <alignment horizontal="center" vertical="center"/>
    </xf>
    <xf numFmtId="0" fontId="50" fillId="34" borderId="138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139" xfId="0" applyFont="1" applyFill="1" applyBorder="1" applyAlignment="1">
      <alignment horizontal="center" vertical="center"/>
    </xf>
    <xf numFmtId="0" fontId="49" fillId="37" borderId="140" xfId="0" applyFont="1" applyFill="1" applyBorder="1" applyAlignment="1">
      <alignment horizontal="center" vertical="center"/>
    </xf>
    <xf numFmtId="0" fontId="49" fillId="37" borderId="113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49" fillId="37" borderId="1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0" fillId="34" borderId="141" xfId="0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left" vertical="center"/>
    </xf>
    <xf numFmtId="0" fontId="22" fillId="34" borderId="122" xfId="0" applyFont="1" applyFill="1" applyBorder="1" applyAlignment="1">
      <alignment horizontal="center" vertical="center" wrapText="1"/>
    </xf>
    <xf numFmtId="0" fontId="22" fillId="34" borderId="142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 wrapText="1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144" xfId="0" applyFont="1" applyFill="1" applyBorder="1" applyAlignment="1">
      <alignment horizontal="center" vertical="center" wrapText="1"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145" xfId="51" applyFont="1" applyFill="1" applyBorder="1" applyAlignment="1">
      <alignment horizontal="center" vertical="center" wrapText="1"/>
      <protection/>
    </xf>
    <xf numFmtId="0" fontId="27" fillId="34" borderId="146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51" fillId="36" borderId="88" xfId="0" applyFont="1" applyFill="1" applyBorder="1" applyAlignment="1">
      <alignment horizontal="center" vertical="center"/>
    </xf>
    <xf numFmtId="0" fontId="45" fillId="34" borderId="147" xfId="0" applyFont="1" applyFill="1" applyBorder="1" applyAlignment="1">
      <alignment horizontal="center" vertical="center"/>
    </xf>
    <xf numFmtId="0" fontId="45" fillId="34" borderId="148" xfId="0" applyFont="1" applyFill="1" applyBorder="1" applyAlignment="1">
      <alignment horizontal="center" vertical="center"/>
    </xf>
    <xf numFmtId="0" fontId="45" fillId="0" borderId="129" xfId="0" applyNumberFormat="1" applyFont="1" applyBorder="1" applyAlignment="1">
      <alignment horizontal="center" vertical="center"/>
    </xf>
    <xf numFmtId="0" fontId="45" fillId="0" borderId="149" xfId="0" applyNumberFormat="1" applyFont="1" applyBorder="1" applyAlignment="1">
      <alignment horizontal="center" vertical="center"/>
    </xf>
    <xf numFmtId="0" fontId="45" fillId="0" borderId="148" xfId="0" applyNumberFormat="1" applyFont="1" applyBorder="1" applyAlignment="1">
      <alignment horizontal="center" vertical="center"/>
    </xf>
    <xf numFmtId="0" fontId="45" fillId="0" borderId="150" xfId="0" applyNumberFormat="1" applyFont="1" applyBorder="1" applyAlignment="1">
      <alignment horizontal="center" vertical="center"/>
    </xf>
    <xf numFmtId="0" fontId="45" fillId="0" borderId="130" xfId="0" applyNumberFormat="1" applyFont="1" applyBorder="1" applyAlignment="1">
      <alignment horizontal="center" vertical="center"/>
    </xf>
    <xf numFmtId="0" fontId="51" fillId="36" borderId="85" xfId="0" applyFont="1" applyFill="1" applyBorder="1" applyAlignment="1">
      <alignment horizontal="center" vertical="center"/>
    </xf>
    <xf numFmtId="0" fontId="45" fillId="34" borderId="151" xfId="0" applyFont="1" applyFill="1" applyBorder="1" applyAlignment="1">
      <alignment horizontal="center" vertical="center"/>
    </xf>
    <xf numFmtId="0" fontId="45" fillId="34" borderId="133" xfId="0" applyFont="1" applyFill="1" applyBorder="1" applyAlignment="1">
      <alignment horizontal="center" vertical="center"/>
    </xf>
    <xf numFmtId="0" fontId="45" fillId="0" borderId="136" xfId="0" applyNumberFormat="1" applyFont="1" applyBorder="1" applyAlignment="1">
      <alignment horizontal="center" vertical="center"/>
    </xf>
    <xf numFmtId="0" fontId="45" fillId="0" borderId="57" xfId="0" applyNumberFormat="1" applyFont="1" applyBorder="1" applyAlignment="1">
      <alignment horizontal="center" vertical="center"/>
    </xf>
    <xf numFmtId="0" fontId="45" fillId="0" borderId="132" xfId="0" applyNumberFormat="1" applyFont="1" applyBorder="1" applyAlignment="1">
      <alignment horizontal="center" vertical="center"/>
    </xf>
    <xf numFmtId="0" fontId="45" fillId="0" borderId="56" xfId="0" applyNumberFormat="1" applyFont="1" applyBorder="1" applyAlignment="1">
      <alignment horizontal="center" vertical="center"/>
    </xf>
    <xf numFmtId="0" fontId="45" fillId="0" borderId="55" xfId="0" applyNumberFormat="1" applyFont="1" applyBorder="1" applyAlignment="1">
      <alignment horizontal="center" vertical="center"/>
    </xf>
    <xf numFmtId="0" fontId="45" fillId="0" borderId="86" xfId="0" applyNumberFormat="1" applyFont="1" applyBorder="1" applyAlignment="1">
      <alignment horizontal="center" vertical="center"/>
    </xf>
    <xf numFmtId="0" fontId="45" fillId="0" borderId="57" xfId="0" applyNumberFormat="1" applyFont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/>
    </xf>
    <xf numFmtId="0" fontId="51" fillId="37" borderId="113" xfId="0" applyFont="1" applyFill="1" applyBorder="1" applyAlignment="1">
      <alignment horizontal="center" vertical="center"/>
    </xf>
    <xf numFmtId="0" fontId="51" fillId="37" borderId="114" xfId="0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40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8" xfId="52" applyFont="1" applyFill="1" applyBorder="1" applyAlignment="1">
      <alignment horizontal="center" vertical="center" wrapText="1"/>
      <protection/>
    </xf>
    <xf numFmtId="0" fontId="24" fillId="33" borderId="78" xfId="52" applyFont="1" applyFill="1" applyBorder="1" applyAlignment="1">
      <alignment horizontal="center" vertical="center" wrapText="1"/>
      <protection/>
    </xf>
    <xf numFmtId="0" fontId="19" fillId="33" borderId="78" xfId="52" applyFont="1" applyFill="1" applyBorder="1" applyAlignment="1">
      <alignment horizontal="right" vertical="center" wrapText="1"/>
      <protection/>
    </xf>
    <xf numFmtId="0" fontId="19" fillId="33" borderId="79" xfId="52" applyFont="1" applyFill="1" applyBorder="1" applyAlignment="1">
      <alignment horizontal="right" vertical="center" wrapText="1"/>
      <protection/>
    </xf>
    <xf numFmtId="0" fontId="19" fillId="33" borderId="75" xfId="52" applyFont="1" applyFill="1" applyBorder="1" applyAlignment="1">
      <alignment horizontal="left" vertical="center" wrapText="1"/>
      <protection/>
    </xf>
    <xf numFmtId="0" fontId="19" fillId="33" borderId="78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30" fillId="34" borderId="90" xfId="51" applyFont="1" applyFill="1" applyBorder="1" applyAlignment="1">
      <alignment horizontal="center" vertical="center" wrapText="1"/>
      <protection/>
    </xf>
    <xf numFmtId="0" fontId="30" fillId="34" borderId="62" xfId="51" applyFont="1" applyFill="1" applyBorder="1" applyAlignment="1">
      <alignment horizontal="center" vertical="center" wrapText="1"/>
      <protection/>
    </xf>
    <xf numFmtId="0" fontId="30" fillId="34" borderId="152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3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73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52" fillId="34" borderId="46" xfId="51" applyFont="1" applyFill="1" applyBorder="1" applyAlignment="1">
      <alignment horizontal="center" vertical="center" wrapText="1"/>
      <protection/>
    </xf>
    <xf numFmtId="0" fontId="52" fillId="34" borderId="82" xfId="51" applyFont="1" applyFill="1" applyBorder="1" applyAlignment="1">
      <alignment horizontal="center" vertical="center" wrapText="1"/>
      <protection/>
    </xf>
    <xf numFmtId="0" fontId="52" fillId="34" borderId="47" xfId="51" applyFont="1" applyFill="1" applyBorder="1" applyAlignment="1">
      <alignment horizontal="center" vertical="center" wrapText="1"/>
      <protection/>
    </xf>
    <xf numFmtId="0" fontId="52" fillId="34" borderId="44" xfId="51" applyFont="1" applyFill="1" applyBorder="1" applyAlignment="1">
      <alignment horizontal="center" vertical="center" wrapText="1"/>
      <protection/>
    </xf>
    <xf numFmtId="0" fontId="52" fillId="34" borderId="45" xfId="51" applyFont="1" applyFill="1" applyBorder="1" applyAlignment="1">
      <alignment horizontal="center" vertical="center" wrapText="1"/>
      <protection/>
    </xf>
    <xf numFmtId="0" fontId="52" fillId="34" borderId="153" xfId="51" applyFont="1" applyFill="1" applyBorder="1" applyAlignment="1">
      <alignment horizontal="center" vertical="center" wrapText="1"/>
      <protection/>
    </xf>
    <xf numFmtId="0" fontId="19" fillId="36" borderId="29" xfId="52" applyFont="1" applyFill="1" applyBorder="1" applyAlignment="1">
      <alignment horizontal="center" vertical="center" wrapText="1"/>
      <protection/>
    </xf>
    <xf numFmtId="0" fontId="53" fillId="36" borderId="30" xfId="52" applyFont="1" applyFill="1" applyBorder="1" applyAlignment="1">
      <alignment horizontal="left" vertical="center" wrapText="1"/>
      <protection/>
    </xf>
    <xf numFmtId="0" fontId="19" fillId="36" borderId="31" xfId="51" applyFont="1" applyFill="1" applyBorder="1" applyAlignment="1">
      <alignment horizontal="center" vertical="center" wrapText="1"/>
      <protection/>
    </xf>
    <xf numFmtId="0" fontId="19" fillId="34" borderId="131" xfId="52" applyFont="1" applyFill="1" applyBorder="1" applyAlignment="1">
      <alignment horizontal="center" vertical="center" wrapText="1"/>
      <protection/>
    </xf>
    <xf numFmtId="0" fontId="19" fillId="34" borderId="135" xfId="52" applyFont="1" applyFill="1" applyBorder="1" applyAlignment="1">
      <alignment horizontal="center" vertical="center" wrapText="1"/>
      <protection/>
    </xf>
    <xf numFmtId="0" fontId="19" fillId="33" borderId="22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11" xfId="52" applyNumberFormat="1" applyFont="1" applyFill="1" applyBorder="1" applyAlignment="1">
      <alignment horizontal="center" vertical="center" wrapText="1"/>
      <protection/>
    </xf>
    <xf numFmtId="0" fontId="19" fillId="33" borderId="154" xfId="52" applyNumberFormat="1" applyFont="1" applyFill="1" applyBorder="1" applyAlignment="1">
      <alignment horizontal="center" vertical="center" wrapText="1"/>
      <protection/>
    </xf>
    <xf numFmtId="0" fontId="19" fillId="33" borderId="155" xfId="52" applyNumberFormat="1" applyFont="1" applyFill="1" applyBorder="1" applyAlignment="1">
      <alignment horizontal="center" vertical="center" wrapText="1"/>
      <protection/>
    </xf>
    <xf numFmtId="0" fontId="19" fillId="33" borderId="156" xfId="52" applyNumberFormat="1" applyFont="1" applyFill="1" applyBorder="1" applyAlignment="1">
      <alignment horizontal="center" vertical="center" wrapText="1"/>
      <protection/>
    </xf>
    <xf numFmtId="0" fontId="19" fillId="33" borderId="12" xfId="52" applyNumberFormat="1" applyFont="1" applyFill="1" applyBorder="1" applyAlignment="1">
      <alignment horizontal="center" vertical="center" wrapText="1"/>
      <protection/>
    </xf>
    <xf numFmtId="0" fontId="19" fillId="36" borderId="51" xfId="52" applyFont="1" applyFill="1" applyBorder="1" applyAlignment="1">
      <alignment horizontal="center" vertical="center" wrapText="1"/>
      <protection/>
    </xf>
    <xf numFmtId="0" fontId="53" fillId="36" borderId="53" xfId="52" applyFont="1" applyFill="1" applyBorder="1" applyAlignment="1">
      <alignment horizontal="left" vertical="center" wrapText="1"/>
      <protection/>
    </xf>
    <xf numFmtId="0" fontId="19" fillId="36" borderId="157" xfId="51" applyFont="1" applyFill="1" applyBorder="1" applyAlignment="1">
      <alignment horizontal="center" vertical="center" wrapText="1"/>
      <protection/>
    </xf>
    <xf numFmtId="0" fontId="19" fillId="36" borderId="51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58" xfId="52" applyNumberFormat="1" applyFont="1" applyFill="1" applyBorder="1" applyAlignment="1">
      <alignment horizontal="center" vertical="center" wrapText="1"/>
      <protection/>
    </xf>
    <xf numFmtId="0" fontId="19" fillId="33" borderId="103" xfId="52" applyNumberFormat="1" applyFont="1" applyFill="1" applyBorder="1" applyAlignment="1">
      <alignment horizontal="center" vertical="center" wrapText="1"/>
      <protection/>
    </xf>
    <xf numFmtId="0" fontId="19" fillId="33" borderId="110" xfId="52" applyNumberFormat="1" applyFont="1" applyFill="1" applyBorder="1" applyAlignment="1">
      <alignment horizontal="center" vertical="center" wrapText="1"/>
      <protection/>
    </xf>
    <xf numFmtId="0" fontId="19" fillId="33" borderId="52" xfId="52" applyNumberFormat="1" applyFont="1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53" fillId="36" borderId="36" xfId="52" applyFont="1" applyFill="1" applyBorder="1" applyAlignment="1">
      <alignment horizontal="left" vertical="center" wrapText="1"/>
      <protection/>
    </xf>
    <xf numFmtId="0" fontId="19" fillId="36" borderId="35" xfId="51" applyFont="1" applyFill="1" applyBorder="1" applyAlignment="1">
      <alignment horizontal="center" vertical="center" wrapText="1"/>
      <protection/>
    </xf>
    <xf numFmtId="0" fontId="19" fillId="36" borderId="109" xfId="52" applyNumberFormat="1" applyFont="1" applyFill="1" applyBorder="1" applyAlignment="1">
      <alignment horizontal="center" vertical="center" wrapText="1"/>
      <protection/>
    </xf>
    <xf numFmtId="0" fontId="19" fillId="33" borderId="72" xfId="52" applyNumberFormat="1" applyFont="1" applyFill="1" applyBorder="1" applyAlignment="1">
      <alignment horizontal="center" vertical="center" wrapText="1"/>
      <protection/>
    </xf>
    <xf numFmtId="0" fontId="19" fillId="33" borderId="34" xfId="52" applyNumberFormat="1" applyFont="1" applyFill="1" applyBorder="1" applyAlignment="1">
      <alignment horizontal="center" vertical="center" wrapText="1"/>
      <protection/>
    </xf>
    <xf numFmtId="0" fontId="19" fillId="33" borderId="159" xfId="52" applyNumberFormat="1" applyFont="1" applyFill="1" applyBorder="1" applyAlignment="1">
      <alignment horizontal="center" vertical="center" wrapText="1"/>
      <protection/>
    </xf>
    <xf numFmtId="0" fontId="19" fillId="33" borderId="160" xfId="52" applyNumberFormat="1" applyFont="1" applyFill="1" applyBorder="1" applyAlignment="1">
      <alignment horizontal="center" vertical="center" wrapText="1"/>
      <protection/>
    </xf>
    <xf numFmtId="0" fontId="19" fillId="33" borderId="161" xfId="52" applyNumberFormat="1" applyFont="1" applyFill="1" applyBorder="1" applyAlignment="1">
      <alignment horizontal="center" vertical="center" wrapText="1"/>
      <protection/>
    </xf>
    <xf numFmtId="0" fontId="19" fillId="33" borderId="73" xfId="52" applyNumberFormat="1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19" fillId="34" borderId="45" xfId="52" applyFont="1" applyFill="1" applyBorder="1" applyAlignment="1">
      <alignment horizontal="right" vertical="center" wrapText="1"/>
      <protection/>
    </xf>
    <xf numFmtId="0" fontId="19" fillId="34" borderId="19" xfId="52" applyFont="1" applyFill="1" applyBorder="1" applyAlignment="1">
      <alignment horizontal="center" vertical="center" wrapText="1"/>
      <protection/>
    </xf>
    <xf numFmtId="0" fontId="19" fillId="34" borderId="116" xfId="52" applyFont="1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19" fillId="34" borderId="24" xfId="52" applyFont="1" applyFill="1" applyBorder="1" applyAlignment="1">
      <alignment horizontal="center" vertical="center" wrapText="1"/>
      <protection/>
    </xf>
    <xf numFmtId="0" fontId="30" fillId="34" borderId="13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27" fillId="34" borderId="163" xfId="52" applyFont="1" applyFill="1" applyBorder="1" applyAlignment="1">
      <alignment horizontal="center" vertical="center" wrapText="1"/>
      <protection/>
    </xf>
    <xf numFmtId="0" fontId="27" fillId="34" borderId="12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6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41" xfId="52" applyFont="1" applyFill="1" applyBorder="1" applyAlignment="1">
      <alignment horizontal="center" vertical="center" wrapText="1"/>
      <protection/>
    </xf>
    <xf numFmtId="0" fontId="19" fillId="34" borderId="81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64" xfId="52" applyNumberFormat="1" applyFont="1" applyFill="1" applyBorder="1" applyAlignment="1">
      <alignment horizontal="center" vertical="center" wrapText="1"/>
      <protection/>
    </xf>
    <xf numFmtId="0" fontId="19" fillId="33" borderId="49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136" xfId="52" applyFont="1" applyFill="1" applyBorder="1" applyAlignment="1">
      <alignment horizontal="center" vertical="center" wrapText="1"/>
      <protection/>
    </xf>
    <xf numFmtId="0" fontId="53" fillId="33" borderId="57" xfId="52" applyFont="1" applyFill="1" applyBorder="1" applyAlignment="1">
      <alignment horizontal="left" vertical="center" wrapText="1"/>
      <protection/>
    </xf>
    <xf numFmtId="0" fontId="19" fillId="33" borderId="56" xfId="52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57" xfId="52" applyNumberFormat="1" applyFont="1" applyFill="1" applyBorder="1" applyAlignment="1">
      <alignment horizontal="center" vertical="center" wrapText="1"/>
      <protection/>
    </xf>
    <xf numFmtId="0" fontId="19" fillId="33" borderId="86" xfId="52" applyNumberFormat="1" applyFont="1" applyFill="1" applyBorder="1" applyAlignment="1">
      <alignment horizontal="center" vertical="center" wrapText="1"/>
      <protection/>
    </xf>
    <xf numFmtId="0" fontId="19" fillId="33" borderId="40" xfId="52" applyFont="1" applyFill="1" applyBorder="1" applyAlignment="1">
      <alignment horizontal="center" vertical="center" wrapText="1"/>
      <protection/>
    </xf>
    <xf numFmtId="0" fontId="53" fillId="33" borderId="41" xfId="52" applyFont="1" applyFill="1" applyBorder="1" applyAlignment="1">
      <alignment horizontal="left" vertical="center" wrapText="1"/>
      <protection/>
    </xf>
    <xf numFmtId="0" fontId="19" fillId="33" borderId="17" xfId="52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65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19" fillId="34" borderId="167" xfId="52" applyFont="1" applyFill="1" applyBorder="1" applyAlignment="1">
      <alignment horizontal="right" vertical="center" wrapText="1"/>
      <protection/>
    </xf>
    <xf numFmtId="0" fontId="19" fillId="34" borderId="168" xfId="52" applyFont="1" applyFill="1" applyBorder="1" applyAlignment="1">
      <alignment horizontal="right" vertical="center" wrapText="1"/>
      <protection/>
    </xf>
    <xf numFmtId="0" fontId="19" fillId="34" borderId="166" xfId="52" applyFont="1" applyFill="1" applyBorder="1" applyAlignment="1">
      <alignment horizontal="center" vertical="center" wrapText="1"/>
      <protection/>
    </xf>
    <xf numFmtId="0" fontId="19" fillId="34" borderId="167" xfId="52" applyFont="1" applyFill="1" applyBorder="1" applyAlignment="1">
      <alignment horizontal="center" vertical="center" wrapText="1"/>
      <protection/>
    </xf>
    <xf numFmtId="0" fontId="19" fillId="34" borderId="169" xfId="52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21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5" fillId="33" borderId="118" xfId="52" applyFont="1" applyFill="1" applyBorder="1" applyAlignment="1">
      <alignment horizontal="center" vertical="center" wrapText="1"/>
      <protection/>
    </xf>
    <xf numFmtId="0" fontId="25" fillId="33" borderId="75" xfId="52" applyFont="1" applyFill="1" applyBorder="1" applyAlignment="1">
      <alignment horizontal="center" vertical="center" wrapText="1"/>
      <protection/>
    </xf>
    <xf numFmtId="0" fontId="30" fillId="33" borderId="144" xfId="52" applyFont="1" applyFill="1" applyBorder="1" applyAlignment="1">
      <alignment horizontal="center" vertical="center" wrapText="1"/>
      <protection/>
    </xf>
    <xf numFmtId="0" fontId="30" fillId="33" borderId="79" xfId="52" applyFont="1" applyFill="1" applyBorder="1" applyAlignment="1">
      <alignment horizontal="right" vertical="center" wrapText="1"/>
      <protection/>
    </xf>
    <xf numFmtId="0" fontId="30" fillId="33" borderId="118" xfId="52" applyFont="1" applyFill="1" applyBorder="1" applyAlignment="1">
      <alignment horizontal="right" vertical="center" wrapText="1"/>
      <protection/>
    </xf>
    <xf numFmtId="0" fontId="30" fillId="33" borderId="118" xfId="52" applyFont="1" applyFill="1" applyBorder="1" applyAlignment="1">
      <alignment horizontal="left" vertical="center" wrapText="1"/>
      <protection/>
    </xf>
    <xf numFmtId="0" fontId="30" fillId="33" borderId="75" xfId="52" applyFont="1" applyFill="1" applyBorder="1" applyAlignment="1">
      <alignment horizontal="left" vertical="center" wrapText="1"/>
      <protection/>
    </xf>
    <xf numFmtId="0" fontId="30" fillId="33" borderId="20" xfId="52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53" fillId="34" borderId="170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53" fillId="34" borderId="171" xfId="51" applyFont="1" applyFill="1" applyBorder="1" applyAlignment="1">
      <alignment horizontal="center" vertical="center" wrapText="1"/>
      <protection/>
    </xf>
    <xf numFmtId="0" fontId="19" fillId="34" borderId="11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19" fillId="34" borderId="172" xfId="52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32" xfId="52" applyNumberFormat="1" applyFont="1" applyFill="1" applyBorder="1" applyAlignment="1">
      <alignment horizontal="center" vertical="center" wrapText="1"/>
      <protection/>
    </xf>
    <xf numFmtId="0" fontId="19" fillId="33" borderId="30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84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3" borderId="87" xfId="52" applyNumberFormat="1" applyFont="1" applyFill="1" applyBorder="1" applyAlignment="1">
      <alignment horizontal="center" vertical="center" wrapText="1"/>
      <protection/>
    </xf>
    <xf numFmtId="0" fontId="19" fillId="36" borderId="31" xfId="51" applyFont="1" applyFill="1" applyBorder="1" applyAlignment="1" quotePrefix="1">
      <alignment horizontal="center" vertical="center" wrapText="1"/>
      <protection/>
    </xf>
    <xf numFmtId="0" fontId="19" fillId="36" borderId="29" xfId="52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17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Y31" sqref="Y31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64" customWidth="1"/>
    <col min="4" max="4" width="7.625" style="3" customWidth="1"/>
    <col min="5" max="5" width="6.753906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10"/>
      <c r="AJ2" s="10"/>
    </row>
    <row r="3" spans="1:36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4</v>
      </c>
      <c r="Z3" s="16"/>
      <c r="AA3" s="16"/>
      <c r="AB3" s="16"/>
      <c r="AC3" s="16"/>
      <c r="AD3" s="16"/>
      <c r="AE3" s="16"/>
      <c r="AF3" s="16"/>
      <c r="AG3" s="16"/>
      <c r="AH3" s="17"/>
      <c r="AI3" s="18"/>
      <c r="AJ3" s="18"/>
    </row>
    <row r="4" spans="1:36" ht="18" customHeight="1" thickBot="1">
      <c r="A4" s="19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6.25" customHeight="1">
      <c r="A5" s="22" t="s">
        <v>0</v>
      </c>
      <c r="B5" s="23" t="s">
        <v>5</v>
      </c>
      <c r="C5" s="23" t="s">
        <v>6</v>
      </c>
      <c r="D5" s="24" t="s">
        <v>7</v>
      </c>
      <c r="E5" s="25"/>
      <c r="F5" s="26"/>
      <c r="G5" s="24" t="s">
        <v>8</v>
      </c>
      <c r="H5" s="26"/>
      <c r="I5" s="27" t="s">
        <v>9</v>
      </c>
      <c r="J5" s="28"/>
      <c r="K5" s="29" t="s">
        <v>10</v>
      </c>
      <c r="L5" s="25"/>
      <c r="M5" s="30" t="s">
        <v>11</v>
      </c>
      <c r="N5" s="31"/>
      <c r="O5" s="31"/>
      <c r="P5" s="31"/>
      <c r="Q5" s="31"/>
      <c r="R5" s="31"/>
      <c r="S5" s="32" t="s">
        <v>12</v>
      </c>
      <c r="T5" s="33"/>
      <c r="U5" s="34" t="s">
        <v>13</v>
      </c>
      <c r="V5" s="35"/>
      <c r="W5" s="32" t="s">
        <v>14</v>
      </c>
      <c r="X5" s="33"/>
      <c r="Y5" s="32" t="s">
        <v>15</v>
      </c>
      <c r="Z5" s="33"/>
      <c r="AA5" s="32" t="s">
        <v>16</v>
      </c>
      <c r="AB5" s="33"/>
      <c r="AC5" s="32" t="s">
        <v>17</v>
      </c>
      <c r="AD5" s="33"/>
      <c r="AE5" s="32" t="s">
        <v>18</v>
      </c>
      <c r="AF5" s="33"/>
      <c r="AG5" s="32" t="s">
        <v>19</v>
      </c>
      <c r="AH5" s="36"/>
      <c r="AI5" s="1"/>
      <c r="AJ5" s="1"/>
    </row>
    <row r="6" spans="1:36" ht="46.5" customHeight="1">
      <c r="A6" s="37" t="s">
        <v>20</v>
      </c>
      <c r="B6" s="38"/>
      <c r="C6" s="38"/>
      <c r="D6" s="39"/>
      <c r="E6" s="40"/>
      <c r="F6" s="41"/>
      <c r="G6" s="39"/>
      <c r="H6" s="41"/>
      <c r="I6" s="42"/>
      <c r="J6" s="43"/>
      <c r="K6" s="44"/>
      <c r="L6" s="45"/>
      <c r="M6" s="44" t="s">
        <v>21</v>
      </c>
      <c r="N6" s="46"/>
      <c r="O6" s="47" t="s">
        <v>22</v>
      </c>
      <c r="P6" s="47"/>
      <c r="Q6" s="46" t="s">
        <v>23</v>
      </c>
      <c r="R6" s="46"/>
      <c r="S6" s="48"/>
      <c r="T6" s="49"/>
      <c r="U6" s="45" t="s">
        <v>24</v>
      </c>
      <c r="V6" s="46"/>
      <c r="W6" s="48"/>
      <c r="X6" s="49"/>
      <c r="Y6" s="48"/>
      <c r="Z6" s="49"/>
      <c r="AA6" s="48"/>
      <c r="AB6" s="49"/>
      <c r="AC6" s="48"/>
      <c r="AD6" s="49"/>
      <c r="AE6" s="48"/>
      <c r="AF6" s="49"/>
      <c r="AG6" s="48"/>
      <c r="AH6" s="50"/>
      <c r="AI6" s="1"/>
      <c r="AJ6" s="1"/>
    </row>
    <row r="7" spans="1:36" s="64" customFormat="1" ht="24.75" customHeight="1" thickBot="1">
      <c r="A7" s="51" t="s">
        <v>0</v>
      </c>
      <c r="B7" s="52"/>
      <c r="C7" s="52"/>
      <c r="D7" s="53"/>
      <c r="E7" s="54" t="s">
        <v>25</v>
      </c>
      <c r="F7" s="55" t="s">
        <v>26</v>
      </c>
      <c r="G7" s="54" t="s">
        <v>27</v>
      </c>
      <c r="H7" s="54" t="s">
        <v>28</v>
      </c>
      <c r="I7" s="56" t="s">
        <v>29</v>
      </c>
      <c r="J7" s="57" t="s">
        <v>30</v>
      </c>
      <c r="K7" s="58" t="s">
        <v>29</v>
      </c>
      <c r="L7" s="57" t="s">
        <v>30</v>
      </c>
      <c r="M7" s="58" t="s">
        <v>29</v>
      </c>
      <c r="N7" s="59" t="s">
        <v>30</v>
      </c>
      <c r="O7" s="56" t="s">
        <v>29</v>
      </c>
      <c r="P7" s="59" t="s">
        <v>30</v>
      </c>
      <c r="Q7" s="56" t="s">
        <v>29</v>
      </c>
      <c r="R7" s="59" t="s">
        <v>30</v>
      </c>
      <c r="S7" s="60" t="s">
        <v>29</v>
      </c>
      <c r="T7" s="61" t="s">
        <v>30</v>
      </c>
      <c r="U7" s="56" t="s">
        <v>29</v>
      </c>
      <c r="V7" s="59" t="s">
        <v>30</v>
      </c>
      <c r="W7" s="60" t="s">
        <v>29</v>
      </c>
      <c r="X7" s="61" t="s">
        <v>30</v>
      </c>
      <c r="Y7" s="60" t="s">
        <v>29</v>
      </c>
      <c r="Z7" s="61" t="s">
        <v>30</v>
      </c>
      <c r="AA7" s="60" t="s">
        <v>29</v>
      </c>
      <c r="AB7" s="61" t="s">
        <v>30</v>
      </c>
      <c r="AC7" s="60" t="s">
        <v>29</v>
      </c>
      <c r="AD7" s="61" t="s">
        <v>30</v>
      </c>
      <c r="AE7" s="60" t="s">
        <v>29</v>
      </c>
      <c r="AF7" s="61" t="s">
        <v>30</v>
      </c>
      <c r="AG7" s="60" t="s">
        <v>29</v>
      </c>
      <c r="AH7" s="62" t="s">
        <v>30</v>
      </c>
      <c r="AI7" s="63"/>
      <c r="AJ7" s="63"/>
    </row>
    <row r="8" spans="1:36" ht="21" customHeight="1">
      <c r="A8" s="65">
        <v>1</v>
      </c>
      <c r="B8" s="66" t="s">
        <v>31</v>
      </c>
      <c r="C8" s="67" t="s">
        <v>32</v>
      </c>
      <c r="D8" s="68">
        <v>28189</v>
      </c>
      <c r="E8" s="69">
        <f>D8-F8</f>
        <v>-34</v>
      </c>
      <c r="F8" s="70">
        <v>28223</v>
      </c>
      <c r="G8" s="71">
        <f>K8-I8</f>
        <v>-32</v>
      </c>
      <c r="H8" s="72">
        <f>100-(I8/K8%)</f>
        <v>-3.603603603603588</v>
      </c>
      <c r="I8" s="73">
        <v>920</v>
      </c>
      <c r="J8" s="74">
        <v>597</v>
      </c>
      <c r="K8" s="75">
        <v>888</v>
      </c>
      <c r="L8" s="76">
        <v>572</v>
      </c>
      <c r="M8" s="77">
        <v>803</v>
      </c>
      <c r="N8" s="78">
        <v>512</v>
      </c>
      <c r="O8" s="79">
        <v>78</v>
      </c>
      <c r="P8" s="80">
        <v>60</v>
      </c>
      <c r="Q8" s="79">
        <v>85</v>
      </c>
      <c r="R8" s="78">
        <v>60</v>
      </c>
      <c r="S8" s="79">
        <v>0</v>
      </c>
      <c r="T8" s="80">
        <v>0</v>
      </c>
      <c r="U8" s="79">
        <v>0</v>
      </c>
      <c r="V8" s="80">
        <v>0</v>
      </c>
      <c r="W8" s="79">
        <v>46</v>
      </c>
      <c r="X8" s="80">
        <v>32</v>
      </c>
      <c r="Y8" s="79">
        <v>0</v>
      </c>
      <c r="Z8" s="80">
        <v>0</v>
      </c>
      <c r="AA8" s="81">
        <v>220</v>
      </c>
      <c r="AB8" s="78">
        <v>142</v>
      </c>
      <c r="AC8" s="79">
        <v>137</v>
      </c>
      <c r="AD8" s="78">
        <v>98</v>
      </c>
      <c r="AE8" s="79">
        <v>120</v>
      </c>
      <c r="AF8" s="78">
        <v>120</v>
      </c>
      <c r="AG8" s="79">
        <v>181</v>
      </c>
      <c r="AH8" s="82">
        <v>122</v>
      </c>
      <c r="AI8" s="78"/>
      <c r="AJ8" s="78"/>
    </row>
    <row r="9" spans="1:36" ht="21" customHeight="1">
      <c r="A9" s="83">
        <v>2</v>
      </c>
      <c r="B9" s="84" t="s">
        <v>33</v>
      </c>
      <c r="C9" s="85" t="s">
        <v>34</v>
      </c>
      <c r="D9" s="86">
        <v>6027</v>
      </c>
      <c r="E9" s="87">
        <f aca="true" t="shared" si="0" ref="E9:E16">D9-F9</f>
        <v>0</v>
      </c>
      <c r="F9" s="88">
        <v>6027</v>
      </c>
      <c r="G9" s="89">
        <f aca="true" t="shared" si="1" ref="G9:G16">K9-I9</f>
        <v>-20</v>
      </c>
      <c r="H9" s="90">
        <f aca="true" t="shared" si="2" ref="H9:H16">100-(I9/K9%)</f>
        <v>-10.152284263959388</v>
      </c>
      <c r="I9" s="91">
        <v>217</v>
      </c>
      <c r="J9" s="92">
        <v>143</v>
      </c>
      <c r="K9" s="75">
        <v>197</v>
      </c>
      <c r="L9" s="76">
        <v>125</v>
      </c>
      <c r="M9" s="93">
        <v>174</v>
      </c>
      <c r="N9" s="94">
        <v>106</v>
      </c>
      <c r="O9" s="95">
        <v>14</v>
      </c>
      <c r="P9" s="96">
        <v>9</v>
      </c>
      <c r="Q9" s="95">
        <v>23</v>
      </c>
      <c r="R9" s="94">
        <v>19</v>
      </c>
      <c r="S9" s="95">
        <v>201</v>
      </c>
      <c r="T9" s="96">
        <v>129</v>
      </c>
      <c r="U9" s="95">
        <v>9</v>
      </c>
      <c r="V9" s="96">
        <v>5</v>
      </c>
      <c r="W9" s="95">
        <v>14</v>
      </c>
      <c r="X9" s="96">
        <v>10</v>
      </c>
      <c r="Y9" s="95">
        <v>0</v>
      </c>
      <c r="Z9" s="96">
        <v>0</v>
      </c>
      <c r="AA9" s="81">
        <v>63</v>
      </c>
      <c r="AB9" s="94">
        <v>37</v>
      </c>
      <c r="AC9" s="95">
        <v>38</v>
      </c>
      <c r="AD9" s="94">
        <v>30</v>
      </c>
      <c r="AE9" s="95">
        <v>29</v>
      </c>
      <c r="AF9" s="94">
        <v>29</v>
      </c>
      <c r="AG9" s="95">
        <v>32</v>
      </c>
      <c r="AH9" s="97">
        <v>17</v>
      </c>
      <c r="AI9" s="78"/>
      <c r="AJ9" s="78"/>
    </row>
    <row r="10" spans="1:36" ht="21" customHeight="1">
      <c r="A10" s="83">
        <v>3</v>
      </c>
      <c r="B10" s="84" t="s">
        <v>35</v>
      </c>
      <c r="C10" s="85" t="s">
        <v>36</v>
      </c>
      <c r="D10" s="86">
        <v>6259</v>
      </c>
      <c r="E10" s="87">
        <f t="shared" si="0"/>
        <v>-7</v>
      </c>
      <c r="F10" s="88">
        <v>6266</v>
      </c>
      <c r="G10" s="89">
        <f t="shared" si="1"/>
        <v>-8</v>
      </c>
      <c r="H10" s="90">
        <f t="shared" si="2"/>
        <v>-4.49438202247191</v>
      </c>
      <c r="I10" s="91">
        <v>186</v>
      </c>
      <c r="J10" s="92">
        <v>105</v>
      </c>
      <c r="K10" s="75">
        <v>178</v>
      </c>
      <c r="L10" s="76">
        <v>98</v>
      </c>
      <c r="M10" s="93">
        <v>157</v>
      </c>
      <c r="N10" s="94">
        <v>87</v>
      </c>
      <c r="O10" s="95">
        <v>12</v>
      </c>
      <c r="P10" s="96">
        <v>6</v>
      </c>
      <c r="Q10" s="95">
        <v>21</v>
      </c>
      <c r="R10" s="94">
        <v>11</v>
      </c>
      <c r="S10" s="95">
        <v>140</v>
      </c>
      <c r="T10" s="96">
        <v>78</v>
      </c>
      <c r="U10" s="95">
        <v>11</v>
      </c>
      <c r="V10" s="96">
        <v>6</v>
      </c>
      <c r="W10" s="95">
        <v>10</v>
      </c>
      <c r="X10" s="96">
        <v>5</v>
      </c>
      <c r="Y10" s="95">
        <v>0</v>
      </c>
      <c r="Z10" s="96">
        <v>0</v>
      </c>
      <c r="AA10" s="81">
        <v>53</v>
      </c>
      <c r="AB10" s="94">
        <v>34</v>
      </c>
      <c r="AC10" s="95">
        <v>34</v>
      </c>
      <c r="AD10" s="94">
        <v>21</v>
      </c>
      <c r="AE10" s="95">
        <v>25</v>
      </c>
      <c r="AF10" s="94">
        <v>25</v>
      </c>
      <c r="AG10" s="95">
        <v>19</v>
      </c>
      <c r="AH10" s="97">
        <v>12</v>
      </c>
      <c r="AI10" s="78"/>
      <c r="AJ10" s="78"/>
    </row>
    <row r="11" spans="1:36" ht="21" customHeight="1">
      <c r="A11" s="83">
        <v>4</v>
      </c>
      <c r="B11" s="84" t="s">
        <v>37</v>
      </c>
      <c r="C11" s="85" t="s">
        <v>38</v>
      </c>
      <c r="D11" s="86">
        <v>5347</v>
      </c>
      <c r="E11" s="87">
        <f t="shared" si="0"/>
        <v>-23</v>
      </c>
      <c r="F11" s="88">
        <v>5370</v>
      </c>
      <c r="G11" s="89">
        <f t="shared" si="1"/>
        <v>-11</v>
      </c>
      <c r="H11" s="90">
        <f t="shared" si="2"/>
        <v>-8.59375</v>
      </c>
      <c r="I11" s="91">
        <v>139</v>
      </c>
      <c r="J11" s="92">
        <v>84</v>
      </c>
      <c r="K11" s="75">
        <v>128</v>
      </c>
      <c r="L11" s="76">
        <v>76</v>
      </c>
      <c r="M11" s="93">
        <v>103</v>
      </c>
      <c r="N11" s="94">
        <v>58</v>
      </c>
      <c r="O11" s="95">
        <v>8</v>
      </c>
      <c r="P11" s="96">
        <v>4</v>
      </c>
      <c r="Q11" s="95">
        <v>25</v>
      </c>
      <c r="R11" s="94">
        <v>18</v>
      </c>
      <c r="S11" s="95">
        <v>128</v>
      </c>
      <c r="T11" s="96">
        <v>76</v>
      </c>
      <c r="U11" s="95">
        <v>13</v>
      </c>
      <c r="V11" s="96">
        <v>10</v>
      </c>
      <c r="W11" s="95">
        <v>11</v>
      </c>
      <c r="X11" s="96">
        <v>9</v>
      </c>
      <c r="Y11" s="95">
        <v>0</v>
      </c>
      <c r="Z11" s="96">
        <v>0</v>
      </c>
      <c r="AA11" s="81">
        <v>39</v>
      </c>
      <c r="AB11" s="94">
        <v>26</v>
      </c>
      <c r="AC11" s="95">
        <v>35</v>
      </c>
      <c r="AD11" s="94">
        <v>25</v>
      </c>
      <c r="AE11" s="95">
        <v>23</v>
      </c>
      <c r="AF11" s="94">
        <v>23</v>
      </c>
      <c r="AG11" s="95">
        <v>17</v>
      </c>
      <c r="AH11" s="97">
        <v>7</v>
      </c>
      <c r="AI11" s="78"/>
      <c r="AJ11" s="78"/>
    </row>
    <row r="12" spans="1:36" ht="21" customHeight="1">
      <c r="A12" s="83">
        <v>5</v>
      </c>
      <c r="B12" s="84" t="s">
        <v>39</v>
      </c>
      <c r="C12" s="85" t="s">
        <v>40</v>
      </c>
      <c r="D12" s="86">
        <v>6551</v>
      </c>
      <c r="E12" s="87">
        <f t="shared" si="0"/>
        <v>-6</v>
      </c>
      <c r="F12" s="88">
        <v>6557</v>
      </c>
      <c r="G12" s="89">
        <f t="shared" si="1"/>
        <v>-11</v>
      </c>
      <c r="H12" s="90">
        <f t="shared" si="2"/>
        <v>-7.5862068965517295</v>
      </c>
      <c r="I12" s="91">
        <v>156</v>
      </c>
      <c r="J12" s="92">
        <v>87</v>
      </c>
      <c r="K12" s="75">
        <v>145</v>
      </c>
      <c r="L12" s="76">
        <v>82</v>
      </c>
      <c r="M12" s="93">
        <v>130</v>
      </c>
      <c r="N12" s="94">
        <v>72</v>
      </c>
      <c r="O12" s="95">
        <v>7</v>
      </c>
      <c r="P12" s="96">
        <v>6</v>
      </c>
      <c r="Q12" s="95">
        <v>15</v>
      </c>
      <c r="R12" s="94">
        <v>10</v>
      </c>
      <c r="S12" s="95">
        <v>145</v>
      </c>
      <c r="T12" s="96">
        <v>82</v>
      </c>
      <c r="U12" s="95">
        <v>14</v>
      </c>
      <c r="V12" s="96">
        <v>9</v>
      </c>
      <c r="W12" s="95">
        <v>7</v>
      </c>
      <c r="X12" s="96">
        <v>3</v>
      </c>
      <c r="Y12" s="95">
        <v>0</v>
      </c>
      <c r="Z12" s="96">
        <v>0</v>
      </c>
      <c r="AA12" s="81">
        <v>48</v>
      </c>
      <c r="AB12" s="94">
        <v>23</v>
      </c>
      <c r="AC12" s="95">
        <v>21</v>
      </c>
      <c r="AD12" s="94">
        <v>15</v>
      </c>
      <c r="AE12" s="95">
        <v>17</v>
      </c>
      <c r="AF12" s="94">
        <v>17</v>
      </c>
      <c r="AG12" s="95">
        <v>29</v>
      </c>
      <c r="AH12" s="97">
        <v>15</v>
      </c>
      <c r="AI12" s="78"/>
      <c r="AJ12" s="78"/>
    </row>
    <row r="13" spans="1:36" ht="21" customHeight="1">
      <c r="A13" s="83">
        <v>6</v>
      </c>
      <c r="B13" s="84" t="s">
        <v>41</v>
      </c>
      <c r="C13" s="85" t="s">
        <v>42</v>
      </c>
      <c r="D13" s="86">
        <v>4454</v>
      </c>
      <c r="E13" s="87">
        <f t="shared" si="0"/>
        <v>7</v>
      </c>
      <c r="F13" s="88">
        <v>4447</v>
      </c>
      <c r="G13" s="89">
        <f t="shared" si="1"/>
        <v>-13</v>
      </c>
      <c r="H13" s="90">
        <f t="shared" si="2"/>
        <v>-10.15625</v>
      </c>
      <c r="I13" s="91">
        <v>141</v>
      </c>
      <c r="J13" s="92">
        <v>99</v>
      </c>
      <c r="K13" s="75">
        <v>128</v>
      </c>
      <c r="L13" s="76">
        <v>91</v>
      </c>
      <c r="M13" s="93">
        <v>109</v>
      </c>
      <c r="N13" s="94">
        <v>77</v>
      </c>
      <c r="O13" s="95">
        <v>6</v>
      </c>
      <c r="P13" s="96">
        <v>4</v>
      </c>
      <c r="Q13" s="95">
        <v>19</v>
      </c>
      <c r="R13" s="94">
        <v>14</v>
      </c>
      <c r="S13" s="95">
        <v>128</v>
      </c>
      <c r="T13" s="96">
        <v>91</v>
      </c>
      <c r="U13" s="95">
        <v>18</v>
      </c>
      <c r="V13" s="96">
        <v>10</v>
      </c>
      <c r="W13" s="95">
        <v>9</v>
      </c>
      <c r="X13" s="96">
        <v>7</v>
      </c>
      <c r="Y13" s="95">
        <v>0</v>
      </c>
      <c r="Z13" s="96">
        <v>0</v>
      </c>
      <c r="AA13" s="81">
        <v>32</v>
      </c>
      <c r="AB13" s="94">
        <v>17</v>
      </c>
      <c r="AC13" s="95">
        <v>27</v>
      </c>
      <c r="AD13" s="94">
        <v>21</v>
      </c>
      <c r="AE13" s="95">
        <v>16</v>
      </c>
      <c r="AF13" s="94">
        <v>16</v>
      </c>
      <c r="AG13" s="95">
        <v>19</v>
      </c>
      <c r="AH13" s="97">
        <v>5</v>
      </c>
      <c r="AI13" s="78"/>
      <c r="AJ13" s="78"/>
    </row>
    <row r="14" spans="1:36" ht="21" customHeight="1">
      <c r="A14" s="83">
        <v>7</v>
      </c>
      <c r="B14" s="84" t="s">
        <v>43</v>
      </c>
      <c r="C14" s="85" t="s">
        <v>44</v>
      </c>
      <c r="D14" s="86">
        <v>10675</v>
      </c>
      <c r="E14" s="87">
        <f t="shared" si="0"/>
        <v>11</v>
      </c>
      <c r="F14" s="88">
        <v>10664</v>
      </c>
      <c r="G14" s="89">
        <f t="shared" si="1"/>
        <v>-25</v>
      </c>
      <c r="H14" s="90">
        <f t="shared" si="2"/>
        <v>-6.426735218508995</v>
      </c>
      <c r="I14" s="98">
        <v>414</v>
      </c>
      <c r="J14" s="99">
        <v>267</v>
      </c>
      <c r="K14" s="75">
        <v>389</v>
      </c>
      <c r="L14" s="76">
        <v>244</v>
      </c>
      <c r="M14" s="93">
        <v>342</v>
      </c>
      <c r="N14" s="94">
        <v>211</v>
      </c>
      <c r="O14" s="95">
        <v>24</v>
      </c>
      <c r="P14" s="96">
        <v>12</v>
      </c>
      <c r="Q14" s="95">
        <v>47</v>
      </c>
      <c r="R14" s="94">
        <v>33</v>
      </c>
      <c r="S14" s="95">
        <v>247</v>
      </c>
      <c r="T14" s="96">
        <v>156</v>
      </c>
      <c r="U14" s="95">
        <v>15</v>
      </c>
      <c r="V14" s="96">
        <v>10</v>
      </c>
      <c r="W14" s="95">
        <v>26</v>
      </c>
      <c r="X14" s="96">
        <v>17</v>
      </c>
      <c r="Y14" s="95">
        <v>0</v>
      </c>
      <c r="Z14" s="96">
        <v>0</v>
      </c>
      <c r="AA14" s="81">
        <v>103</v>
      </c>
      <c r="AB14" s="94">
        <v>65</v>
      </c>
      <c r="AC14" s="95">
        <v>74</v>
      </c>
      <c r="AD14" s="94">
        <v>53</v>
      </c>
      <c r="AE14" s="95">
        <v>72</v>
      </c>
      <c r="AF14" s="94">
        <v>72</v>
      </c>
      <c r="AG14" s="95">
        <v>47</v>
      </c>
      <c r="AH14" s="97">
        <v>23</v>
      </c>
      <c r="AI14" s="78"/>
      <c r="AJ14" s="78"/>
    </row>
    <row r="15" spans="1:36" ht="21" customHeight="1">
      <c r="A15" s="83">
        <v>8</v>
      </c>
      <c r="B15" s="84" t="s">
        <v>31</v>
      </c>
      <c r="C15" s="85" t="s">
        <v>45</v>
      </c>
      <c r="D15" s="86">
        <v>9211</v>
      </c>
      <c r="E15" s="87">
        <f t="shared" si="0"/>
        <v>6</v>
      </c>
      <c r="F15" s="88">
        <v>9205</v>
      </c>
      <c r="G15" s="89">
        <f t="shared" si="1"/>
        <v>-2</v>
      </c>
      <c r="H15" s="90">
        <f t="shared" si="2"/>
        <v>-0.9049773755656076</v>
      </c>
      <c r="I15" s="91">
        <v>223</v>
      </c>
      <c r="J15" s="92">
        <v>151</v>
      </c>
      <c r="K15" s="75">
        <v>221</v>
      </c>
      <c r="L15" s="76">
        <v>153</v>
      </c>
      <c r="M15" s="93">
        <v>193</v>
      </c>
      <c r="N15" s="94">
        <v>128</v>
      </c>
      <c r="O15" s="95">
        <v>18</v>
      </c>
      <c r="P15" s="96">
        <v>10</v>
      </c>
      <c r="Q15" s="95">
        <v>28</v>
      </c>
      <c r="R15" s="94">
        <v>25</v>
      </c>
      <c r="S15" s="95">
        <v>221</v>
      </c>
      <c r="T15" s="96">
        <v>153</v>
      </c>
      <c r="U15" s="95">
        <v>24</v>
      </c>
      <c r="V15" s="96">
        <v>19</v>
      </c>
      <c r="W15" s="95">
        <v>16</v>
      </c>
      <c r="X15" s="96">
        <v>12</v>
      </c>
      <c r="Y15" s="95">
        <v>0</v>
      </c>
      <c r="Z15" s="96">
        <v>0</v>
      </c>
      <c r="AA15" s="81">
        <v>51</v>
      </c>
      <c r="AB15" s="94">
        <v>31</v>
      </c>
      <c r="AC15" s="95">
        <v>42</v>
      </c>
      <c r="AD15" s="94">
        <v>34</v>
      </c>
      <c r="AE15" s="95">
        <v>37</v>
      </c>
      <c r="AF15" s="94">
        <v>37</v>
      </c>
      <c r="AG15" s="95">
        <v>40</v>
      </c>
      <c r="AH15" s="97">
        <v>23</v>
      </c>
      <c r="AI15" s="78"/>
      <c r="AJ15" s="78"/>
    </row>
    <row r="16" spans="1:36" ht="21" customHeight="1" thickBot="1">
      <c r="A16" s="65">
        <v>9</v>
      </c>
      <c r="B16" s="66" t="s">
        <v>46</v>
      </c>
      <c r="C16" s="67" t="s">
        <v>47</v>
      </c>
      <c r="D16" s="100">
        <v>8195</v>
      </c>
      <c r="E16" s="69">
        <f t="shared" si="0"/>
        <v>-2</v>
      </c>
      <c r="F16" s="101">
        <v>8197</v>
      </c>
      <c r="G16" s="102">
        <f t="shared" si="1"/>
        <v>-13</v>
      </c>
      <c r="H16" s="103">
        <f t="shared" si="2"/>
        <v>-4.180064308681679</v>
      </c>
      <c r="I16" s="104">
        <v>324</v>
      </c>
      <c r="J16" s="105">
        <v>198</v>
      </c>
      <c r="K16" s="106">
        <v>311</v>
      </c>
      <c r="L16" s="107">
        <v>180</v>
      </c>
      <c r="M16" s="77">
        <v>273</v>
      </c>
      <c r="N16" s="78">
        <v>154</v>
      </c>
      <c r="O16" s="79">
        <v>28</v>
      </c>
      <c r="P16" s="80">
        <v>16</v>
      </c>
      <c r="Q16" s="79">
        <v>38</v>
      </c>
      <c r="R16" s="78">
        <v>26</v>
      </c>
      <c r="S16" s="79">
        <v>311</v>
      </c>
      <c r="T16" s="80">
        <v>180</v>
      </c>
      <c r="U16" s="79">
        <v>44</v>
      </c>
      <c r="V16" s="80">
        <v>24</v>
      </c>
      <c r="W16" s="79">
        <v>17</v>
      </c>
      <c r="X16" s="80">
        <v>10</v>
      </c>
      <c r="Y16" s="79">
        <v>0</v>
      </c>
      <c r="Z16" s="80">
        <v>0</v>
      </c>
      <c r="AA16" s="108">
        <v>102</v>
      </c>
      <c r="AB16" s="78">
        <v>51</v>
      </c>
      <c r="AC16" s="79">
        <v>52</v>
      </c>
      <c r="AD16" s="78">
        <v>38</v>
      </c>
      <c r="AE16" s="79">
        <v>42</v>
      </c>
      <c r="AF16" s="78">
        <v>42</v>
      </c>
      <c r="AG16" s="79">
        <v>50</v>
      </c>
      <c r="AH16" s="82">
        <v>24</v>
      </c>
      <c r="AI16" s="78"/>
      <c r="AJ16" s="78"/>
    </row>
    <row r="17" spans="1:36" ht="24" customHeight="1" thickBot="1">
      <c r="A17" s="109"/>
      <c r="B17" s="110" t="s">
        <v>48</v>
      </c>
      <c r="C17" s="111"/>
      <c r="D17" s="112">
        <f>D8+D9+D10+D11+D12+D13+D14+D15+D16</f>
        <v>84908</v>
      </c>
      <c r="E17" s="113">
        <f>E8+E9+E10+E11+E12+E13+E14+E15+E16</f>
        <v>-48</v>
      </c>
      <c r="F17" s="114">
        <f>F8+F9+F10+F11+F12+F13+F14+F15+F16</f>
        <v>84956</v>
      </c>
      <c r="G17" s="113">
        <f>G8+G9+G10+G11+G12+G13+G14+G15+G16</f>
        <v>-135</v>
      </c>
      <c r="H17" s="115">
        <f>100-(I17/K17%)</f>
        <v>-5.222437137330743</v>
      </c>
      <c r="I17" s="116">
        <f aca="true" t="shared" si="3" ref="I17:AH17">I8+I9+I10+I11+I12+I13+I14+I15+I16</f>
        <v>2720</v>
      </c>
      <c r="J17" s="117">
        <f t="shared" si="3"/>
        <v>1731</v>
      </c>
      <c r="K17" s="118">
        <f t="shared" si="3"/>
        <v>2585</v>
      </c>
      <c r="L17" s="119">
        <f t="shared" si="3"/>
        <v>1621</v>
      </c>
      <c r="M17" s="118">
        <f t="shared" si="3"/>
        <v>2284</v>
      </c>
      <c r="N17" s="113">
        <f t="shared" si="3"/>
        <v>1405</v>
      </c>
      <c r="O17" s="113">
        <f t="shared" si="3"/>
        <v>195</v>
      </c>
      <c r="P17" s="113">
        <f t="shared" si="3"/>
        <v>127</v>
      </c>
      <c r="Q17" s="113">
        <f t="shared" si="3"/>
        <v>301</v>
      </c>
      <c r="R17" s="113">
        <f t="shared" si="3"/>
        <v>216</v>
      </c>
      <c r="S17" s="113">
        <f t="shared" si="3"/>
        <v>1521</v>
      </c>
      <c r="T17" s="113">
        <f t="shared" si="3"/>
        <v>945</v>
      </c>
      <c r="U17" s="113">
        <f t="shared" si="3"/>
        <v>148</v>
      </c>
      <c r="V17" s="113">
        <f t="shared" si="3"/>
        <v>93</v>
      </c>
      <c r="W17" s="113">
        <f t="shared" si="3"/>
        <v>156</v>
      </c>
      <c r="X17" s="113">
        <f t="shared" si="3"/>
        <v>105</v>
      </c>
      <c r="Y17" s="113">
        <f t="shared" si="3"/>
        <v>0</v>
      </c>
      <c r="Z17" s="113">
        <f t="shared" si="3"/>
        <v>0</v>
      </c>
      <c r="AA17" s="113">
        <f t="shared" si="3"/>
        <v>711</v>
      </c>
      <c r="AB17" s="113">
        <f t="shared" si="3"/>
        <v>426</v>
      </c>
      <c r="AC17" s="113">
        <f t="shared" si="3"/>
        <v>460</v>
      </c>
      <c r="AD17" s="113">
        <f t="shared" si="3"/>
        <v>335</v>
      </c>
      <c r="AE17" s="113">
        <f t="shared" si="3"/>
        <v>381</v>
      </c>
      <c r="AF17" s="113">
        <f t="shared" si="3"/>
        <v>381</v>
      </c>
      <c r="AG17" s="113">
        <f t="shared" si="3"/>
        <v>434</v>
      </c>
      <c r="AH17" s="119">
        <f t="shared" si="3"/>
        <v>248</v>
      </c>
      <c r="AI17" s="120"/>
      <c r="AJ17" s="120"/>
    </row>
    <row r="18" ht="39" customHeight="1" thickBot="1"/>
    <row r="19" spans="1:36" ht="21" customHeight="1">
      <c r="A19" s="22" t="s">
        <v>0</v>
      </c>
      <c r="B19" s="23" t="s">
        <v>5</v>
      </c>
      <c r="C19" s="24" t="s">
        <v>6</v>
      </c>
      <c r="D19" s="121" t="s">
        <v>49</v>
      </c>
      <c r="E19" s="122"/>
      <c r="F19" s="123" t="s">
        <v>50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2"/>
      <c r="V19" s="121" t="s">
        <v>51</v>
      </c>
      <c r="W19" s="124"/>
      <c r="X19" s="124"/>
      <c r="Y19" s="124"/>
      <c r="Z19" s="124"/>
      <c r="AA19" s="124"/>
      <c r="AB19" s="124"/>
      <c r="AC19" s="122"/>
      <c r="AD19" s="1"/>
      <c r="AE19" s="1"/>
      <c r="AF19" s="1"/>
      <c r="AG19" s="1"/>
      <c r="AH19" s="1"/>
      <c r="AI19" s="1"/>
      <c r="AJ19" s="1"/>
    </row>
    <row r="20" spans="1:36" ht="63" customHeight="1">
      <c r="A20" s="37" t="s">
        <v>20</v>
      </c>
      <c r="B20" s="38"/>
      <c r="C20" s="39"/>
      <c r="D20" s="125"/>
      <c r="E20" s="126"/>
      <c r="F20" s="49" t="s">
        <v>52</v>
      </c>
      <c r="G20" s="127"/>
      <c r="H20" s="127" t="s">
        <v>53</v>
      </c>
      <c r="I20" s="127"/>
      <c r="J20" s="128" t="s">
        <v>54</v>
      </c>
      <c r="K20" s="128"/>
      <c r="L20" s="129" t="s">
        <v>55</v>
      </c>
      <c r="M20" s="130"/>
      <c r="N20" s="46" t="s">
        <v>56</v>
      </c>
      <c r="O20" s="130"/>
      <c r="P20" s="46" t="s">
        <v>57</v>
      </c>
      <c r="Q20" s="45"/>
      <c r="R20" s="127" t="s">
        <v>58</v>
      </c>
      <c r="S20" s="127"/>
      <c r="T20" s="129" t="s">
        <v>59</v>
      </c>
      <c r="U20" s="131"/>
      <c r="V20" s="132" t="s">
        <v>60</v>
      </c>
      <c r="W20" s="133"/>
      <c r="X20" s="134" t="s">
        <v>61</v>
      </c>
      <c r="Y20" s="135"/>
      <c r="Z20" s="136" t="s">
        <v>62</v>
      </c>
      <c r="AA20" s="136"/>
      <c r="AB20" s="137" t="s">
        <v>63</v>
      </c>
      <c r="AC20" s="138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39"/>
      <c r="D21" s="140" t="s">
        <v>29</v>
      </c>
      <c r="E21" s="62" t="s">
        <v>30</v>
      </c>
      <c r="F21" s="61" t="s">
        <v>29</v>
      </c>
      <c r="G21" s="61" t="s">
        <v>30</v>
      </c>
      <c r="H21" s="60" t="s">
        <v>29</v>
      </c>
      <c r="I21" s="61" t="s">
        <v>30</v>
      </c>
      <c r="J21" s="60" t="s">
        <v>29</v>
      </c>
      <c r="K21" s="61" t="s">
        <v>30</v>
      </c>
      <c r="L21" s="56" t="s">
        <v>29</v>
      </c>
      <c r="M21" s="59" t="s">
        <v>30</v>
      </c>
      <c r="N21" s="56" t="s">
        <v>29</v>
      </c>
      <c r="O21" s="59" t="s">
        <v>30</v>
      </c>
      <c r="P21" s="56" t="s">
        <v>29</v>
      </c>
      <c r="Q21" s="59" t="s">
        <v>30</v>
      </c>
      <c r="R21" s="60" t="s">
        <v>29</v>
      </c>
      <c r="S21" s="61" t="s">
        <v>30</v>
      </c>
      <c r="T21" s="56" t="s">
        <v>29</v>
      </c>
      <c r="U21" s="141" t="s">
        <v>30</v>
      </c>
      <c r="V21" s="140" t="s">
        <v>29</v>
      </c>
      <c r="W21" s="61" t="s">
        <v>30</v>
      </c>
      <c r="X21" s="56" t="s">
        <v>29</v>
      </c>
      <c r="Y21" s="59" t="s">
        <v>30</v>
      </c>
      <c r="Z21" s="60" t="s">
        <v>29</v>
      </c>
      <c r="AA21" s="61" t="s">
        <v>30</v>
      </c>
      <c r="AB21" s="60" t="s">
        <v>29</v>
      </c>
      <c r="AC21" s="62" t="s">
        <v>30</v>
      </c>
      <c r="AD21" s="63"/>
      <c r="AE21" s="63"/>
      <c r="AF21" s="63"/>
      <c r="AG21" s="63"/>
      <c r="AH21" s="63"/>
      <c r="AI21" s="63"/>
      <c r="AJ21" s="63"/>
    </row>
    <row r="22" spans="1:36" ht="21" customHeight="1">
      <c r="A22" s="65">
        <v>1</v>
      </c>
      <c r="B22" s="66" t="s">
        <v>31</v>
      </c>
      <c r="C22" s="67" t="s">
        <v>32</v>
      </c>
      <c r="D22" s="142">
        <v>762</v>
      </c>
      <c r="E22" s="143">
        <v>521</v>
      </c>
      <c r="F22" s="144">
        <v>252</v>
      </c>
      <c r="G22" s="79">
        <v>177</v>
      </c>
      <c r="H22" s="80">
        <v>104</v>
      </c>
      <c r="I22" s="79">
        <v>72</v>
      </c>
      <c r="J22" s="80">
        <v>412</v>
      </c>
      <c r="K22" s="79">
        <v>291</v>
      </c>
      <c r="L22" s="80">
        <v>265</v>
      </c>
      <c r="M22" s="79">
        <v>155</v>
      </c>
      <c r="N22" s="78">
        <v>0</v>
      </c>
      <c r="O22" s="79">
        <v>0</v>
      </c>
      <c r="P22" s="80">
        <v>141</v>
      </c>
      <c r="Q22" s="79">
        <v>132</v>
      </c>
      <c r="R22" s="78">
        <v>0</v>
      </c>
      <c r="S22" s="79">
        <v>0</v>
      </c>
      <c r="T22" s="80">
        <v>73</v>
      </c>
      <c r="U22" s="145">
        <v>42</v>
      </c>
      <c r="V22" s="77">
        <v>28</v>
      </c>
      <c r="W22" s="79">
        <v>11</v>
      </c>
      <c r="X22" s="80">
        <v>706</v>
      </c>
      <c r="Y22" s="79">
        <v>455</v>
      </c>
      <c r="Z22" s="80">
        <v>145</v>
      </c>
      <c r="AA22" s="81">
        <v>102</v>
      </c>
      <c r="AB22" s="78">
        <v>9</v>
      </c>
      <c r="AC22" s="145">
        <v>4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83">
        <v>2</v>
      </c>
      <c r="B23" s="84" t="s">
        <v>33</v>
      </c>
      <c r="C23" s="85" t="s">
        <v>34</v>
      </c>
      <c r="D23" s="146">
        <v>170</v>
      </c>
      <c r="E23" s="147">
        <v>114</v>
      </c>
      <c r="F23" s="96">
        <v>72</v>
      </c>
      <c r="G23" s="95">
        <v>52</v>
      </c>
      <c r="H23" s="96">
        <v>30</v>
      </c>
      <c r="I23" s="95">
        <v>20</v>
      </c>
      <c r="J23" s="96">
        <v>93</v>
      </c>
      <c r="K23" s="95">
        <v>66</v>
      </c>
      <c r="L23" s="96">
        <v>44</v>
      </c>
      <c r="M23" s="95">
        <v>23</v>
      </c>
      <c r="N23" s="94">
        <v>3</v>
      </c>
      <c r="O23" s="95">
        <v>3</v>
      </c>
      <c r="P23" s="96">
        <v>36</v>
      </c>
      <c r="Q23" s="95">
        <v>32</v>
      </c>
      <c r="R23" s="94">
        <v>0</v>
      </c>
      <c r="S23" s="95">
        <v>0</v>
      </c>
      <c r="T23" s="96">
        <v>11</v>
      </c>
      <c r="U23" s="148">
        <v>3</v>
      </c>
      <c r="V23" s="93">
        <v>6</v>
      </c>
      <c r="W23" s="95">
        <v>3</v>
      </c>
      <c r="X23" s="96">
        <v>157</v>
      </c>
      <c r="Y23" s="95">
        <v>103</v>
      </c>
      <c r="Z23" s="96">
        <v>33</v>
      </c>
      <c r="AA23" s="81">
        <v>19</v>
      </c>
      <c r="AB23" s="94">
        <v>1</v>
      </c>
      <c r="AC23" s="148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83">
        <v>3</v>
      </c>
      <c r="B24" s="84" t="s">
        <v>35</v>
      </c>
      <c r="C24" s="85" t="s">
        <v>36</v>
      </c>
      <c r="D24" s="146">
        <v>157</v>
      </c>
      <c r="E24" s="147">
        <v>91</v>
      </c>
      <c r="F24" s="96">
        <v>59</v>
      </c>
      <c r="G24" s="95">
        <v>36</v>
      </c>
      <c r="H24" s="96">
        <v>30</v>
      </c>
      <c r="I24" s="95">
        <v>18</v>
      </c>
      <c r="J24" s="96">
        <v>92</v>
      </c>
      <c r="K24" s="95">
        <v>56</v>
      </c>
      <c r="L24" s="96">
        <v>41</v>
      </c>
      <c r="M24" s="95">
        <v>21</v>
      </c>
      <c r="N24" s="94">
        <v>0</v>
      </c>
      <c r="O24" s="95">
        <v>0</v>
      </c>
      <c r="P24" s="96">
        <v>25</v>
      </c>
      <c r="Q24" s="95">
        <v>21</v>
      </c>
      <c r="R24" s="94">
        <v>0</v>
      </c>
      <c r="S24" s="95">
        <v>0</v>
      </c>
      <c r="T24" s="96">
        <v>8</v>
      </c>
      <c r="U24" s="148">
        <v>6</v>
      </c>
      <c r="V24" s="93">
        <v>2</v>
      </c>
      <c r="W24" s="95">
        <v>1</v>
      </c>
      <c r="X24" s="96">
        <v>143</v>
      </c>
      <c r="Y24" s="95">
        <v>80</v>
      </c>
      <c r="Z24" s="96">
        <v>33</v>
      </c>
      <c r="AA24" s="81">
        <v>17</v>
      </c>
      <c r="AB24" s="94">
        <v>0</v>
      </c>
      <c r="AC24" s="148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83">
        <v>4</v>
      </c>
      <c r="B25" s="84" t="s">
        <v>37</v>
      </c>
      <c r="C25" s="85" t="s">
        <v>38</v>
      </c>
      <c r="D25" s="146">
        <v>107</v>
      </c>
      <c r="E25" s="147">
        <v>66</v>
      </c>
      <c r="F25" s="96">
        <v>56</v>
      </c>
      <c r="G25" s="95">
        <v>39</v>
      </c>
      <c r="H25" s="96">
        <v>27</v>
      </c>
      <c r="I25" s="95">
        <v>20</v>
      </c>
      <c r="J25" s="96">
        <v>64</v>
      </c>
      <c r="K25" s="95">
        <v>46</v>
      </c>
      <c r="L25" s="96">
        <v>24</v>
      </c>
      <c r="M25" s="95">
        <v>8</v>
      </c>
      <c r="N25" s="94">
        <v>0</v>
      </c>
      <c r="O25" s="95">
        <v>0</v>
      </c>
      <c r="P25" s="96">
        <v>26</v>
      </c>
      <c r="Q25" s="95">
        <v>21</v>
      </c>
      <c r="R25" s="94">
        <v>0</v>
      </c>
      <c r="S25" s="95">
        <v>0</v>
      </c>
      <c r="T25" s="96">
        <v>4</v>
      </c>
      <c r="U25" s="148">
        <v>1</v>
      </c>
      <c r="V25" s="93">
        <v>1</v>
      </c>
      <c r="W25" s="95">
        <v>1</v>
      </c>
      <c r="X25" s="96">
        <v>117</v>
      </c>
      <c r="Y25" s="95">
        <v>71</v>
      </c>
      <c r="Z25" s="96">
        <v>7</v>
      </c>
      <c r="AA25" s="81">
        <v>3</v>
      </c>
      <c r="AB25" s="94">
        <v>3</v>
      </c>
      <c r="AC25" s="148">
        <v>1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83">
        <v>5</v>
      </c>
      <c r="B26" s="84" t="s">
        <v>39</v>
      </c>
      <c r="C26" s="85" t="s">
        <v>40</v>
      </c>
      <c r="D26" s="146">
        <v>111</v>
      </c>
      <c r="E26" s="147">
        <v>68</v>
      </c>
      <c r="F26" s="96">
        <v>54</v>
      </c>
      <c r="G26" s="95">
        <v>36</v>
      </c>
      <c r="H26" s="96">
        <v>27</v>
      </c>
      <c r="I26" s="95">
        <v>17</v>
      </c>
      <c r="J26" s="96">
        <v>54</v>
      </c>
      <c r="K26" s="95">
        <v>34</v>
      </c>
      <c r="L26" s="96">
        <v>29</v>
      </c>
      <c r="M26" s="95">
        <v>11</v>
      </c>
      <c r="N26" s="94">
        <v>0</v>
      </c>
      <c r="O26" s="95">
        <v>0</v>
      </c>
      <c r="P26" s="96">
        <v>23</v>
      </c>
      <c r="Q26" s="95">
        <v>20</v>
      </c>
      <c r="R26" s="94">
        <v>0</v>
      </c>
      <c r="S26" s="95">
        <v>0</v>
      </c>
      <c r="T26" s="96">
        <v>7</v>
      </c>
      <c r="U26" s="148">
        <v>3</v>
      </c>
      <c r="V26" s="93">
        <v>3</v>
      </c>
      <c r="W26" s="95">
        <v>3</v>
      </c>
      <c r="X26" s="96">
        <v>117</v>
      </c>
      <c r="Y26" s="95">
        <v>65</v>
      </c>
      <c r="Z26" s="96">
        <v>22</v>
      </c>
      <c r="AA26" s="81">
        <v>13</v>
      </c>
      <c r="AB26" s="94">
        <v>3</v>
      </c>
      <c r="AC26" s="148">
        <v>1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83">
        <v>6</v>
      </c>
      <c r="B27" s="84" t="s">
        <v>41</v>
      </c>
      <c r="C27" s="85" t="s">
        <v>42</v>
      </c>
      <c r="D27" s="146">
        <v>114</v>
      </c>
      <c r="E27" s="147">
        <v>85</v>
      </c>
      <c r="F27" s="96">
        <v>40</v>
      </c>
      <c r="G27" s="95">
        <v>31</v>
      </c>
      <c r="H27" s="96">
        <v>21</v>
      </c>
      <c r="I27" s="95">
        <v>16</v>
      </c>
      <c r="J27" s="96">
        <v>68</v>
      </c>
      <c r="K27" s="95">
        <v>57</v>
      </c>
      <c r="L27" s="96">
        <v>29</v>
      </c>
      <c r="M27" s="95">
        <v>15</v>
      </c>
      <c r="N27" s="94">
        <v>0</v>
      </c>
      <c r="O27" s="95">
        <v>0</v>
      </c>
      <c r="P27" s="96">
        <v>19</v>
      </c>
      <c r="Q27" s="95">
        <v>18</v>
      </c>
      <c r="R27" s="94">
        <v>0</v>
      </c>
      <c r="S27" s="95">
        <v>0</v>
      </c>
      <c r="T27" s="96">
        <v>2</v>
      </c>
      <c r="U27" s="148">
        <v>2</v>
      </c>
      <c r="V27" s="93">
        <v>2</v>
      </c>
      <c r="W27" s="95">
        <v>1</v>
      </c>
      <c r="X27" s="96">
        <v>119</v>
      </c>
      <c r="Y27" s="95">
        <v>86</v>
      </c>
      <c r="Z27" s="96">
        <v>6</v>
      </c>
      <c r="AA27" s="81">
        <v>3</v>
      </c>
      <c r="AB27" s="94">
        <v>1</v>
      </c>
      <c r="AC27" s="148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83">
        <v>7</v>
      </c>
      <c r="B28" s="84" t="s">
        <v>43</v>
      </c>
      <c r="C28" s="85" t="s">
        <v>44</v>
      </c>
      <c r="D28" s="146">
        <v>335</v>
      </c>
      <c r="E28" s="147">
        <v>220</v>
      </c>
      <c r="F28" s="96">
        <v>140</v>
      </c>
      <c r="G28" s="95">
        <v>92</v>
      </c>
      <c r="H28" s="96">
        <v>71</v>
      </c>
      <c r="I28" s="95">
        <v>42</v>
      </c>
      <c r="J28" s="96">
        <v>207</v>
      </c>
      <c r="K28" s="95">
        <v>157</v>
      </c>
      <c r="L28" s="96">
        <v>79</v>
      </c>
      <c r="M28" s="95">
        <v>38</v>
      </c>
      <c r="N28" s="94">
        <v>0</v>
      </c>
      <c r="O28" s="95">
        <v>0</v>
      </c>
      <c r="P28" s="96">
        <v>88</v>
      </c>
      <c r="Q28" s="95">
        <v>77</v>
      </c>
      <c r="R28" s="94">
        <v>0</v>
      </c>
      <c r="S28" s="95">
        <v>0</v>
      </c>
      <c r="T28" s="96">
        <v>14</v>
      </c>
      <c r="U28" s="148">
        <v>6</v>
      </c>
      <c r="V28" s="93">
        <v>10</v>
      </c>
      <c r="W28" s="95">
        <v>4</v>
      </c>
      <c r="X28" s="96">
        <v>356</v>
      </c>
      <c r="Y28" s="95">
        <v>230</v>
      </c>
      <c r="Z28" s="96">
        <v>19</v>
      </c>
      <c r="AA28" s="81">
        <v>10</v>
      </c>
      <c r="AB28" s="94">
        <v>4</v>
      </c>
      <c r="AC28" s="148">
        <v>0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83">
        <v>8</v>
      </c>
      <c r="B29" s="84" t="s">
        <v>31</v>
      </c>
      <c r="C29" s="85" t="s">
        <v>45</v>
      </c>
      <c r="D29" s="146">
        <v>176</v>
      </c>
      <c r="E29" s="147">
        <v>126</v>
      </c>
      <c r="F29" s="96">
        <v>74</v>
      </c>
      <c r="G29" s="95">
        <v>56</v>
      </c>
      <c r="H29" s="96">
        <v>36</v>
      </c>
      <c r="I29" s="95">
        <v>24</v>
      </c>
      <c r="J29" s="96">
        <v>101</v>
      </c>
      <c r="K29" s="95">
        <v>75</v>
      </c>
      <c r="L29" s="96">
        <v>40</v>
      </c>
      <c r="M29" s="95">
        <v>19</v>
      </c>
      <c r="N29" s="94">
        <v>0</v>
      </c>
      <c r="O29" s="95">
        <v>0</v>
      </c>
      <c r="P29" s="96">
        <v>43</v>
      </c>
      <c r="Q29" s="95">
        <v>39</v>
      </c>
      <c r="R29" s="94">
        <v>1</v>
      </c>
      <c r="S29" s="95">
        <v>1</v>
      </c>
      <c r="T29" s="96">
        <v>12</v>
      </c>
      <c r="U29" s="148">
        <v>10</v>
      </c>
      <c r="V29" s="93">
        <v>8</v>
      </c>
      <c r="W29" s="95">
        <v>4</v>
      </c>
      <c r="X29" s="96">
        <v>182</v>
      </c>
      <c r="Y29" s="95">
        <v>131</v>
      </c>
      <c r="Z29" s="96">
        <v>24</v>
      </c>
      <c r="AA29" s="81">
        <v>16</v>
      </c>
      <c r="AB29" s="94">
        <v>7</v>
      </c>
      <c r="AC29" s="148">
        <v>2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5">
        <v>9</v>
      </c>
      <c r="B30" s="66" t="s">
        <v>46</v>
      </c>
      <c r="C30" s="67" t="s">
        <v>47</v>
      </c>
      <c r="D30" s="149">
        <v>256</v>
      </c>
      <c r="E30" s="150">
        <v>159</v>
      </c>
      <c r="F30" s="80">
        <v>116</v>
      </c>
      <c r="G30" s="79">
        <v>69</v>
      </c>
      <c r="H30" s="80">
        <v>60</v>
      </c>
      <c r="I30" s="79">
        <v>29</v>
      </c>
      <c r="J30" s="80">
        <v>133</v>
      </c>
      <c r="K30" s="79">
        <v>96</v>
      </c>
      <c r="L30" s="80">
        <v>64</v>
      </c>
      <c r="M30" s="79">
        <v>35</v>
      </c>
      <c r="N30" s="78">
        <v>0</v>
      </c>
      <c r="O30" s="79">
        <v>0</v>
      </c>
      <c r="P30" s="80">
        <v>45</v>
      </c>
      <c r="Q30" s="79">
        <v>40</v>
      </c>
      <c r="R30" s="78">
        <v>1</v>
      </c>
      <c r="S30" s="79">
        <v>1</v>
      </c>
      <c r="T30" s="80">
        <v>20</v>
      </c>
      <c r="U30" s="145">
        <v>10</v>
      </c>
      <c r="V30" s="77">
        <v>4</v>
      </c>
      <c r="W30" s="79">
        <v>3</v>
      </c>
      <c r="X30" s="80">
        <v>283</v>
      </c>
      <c r="Y30" s="79">
        <v>162</v>
      </c>
      <c r="Z30" s="80">
        <v>24</v>
      </c>
      <c r="AA30" s="108">
        <v>15</v>
      </c>
      <c r="AB30" s="78">
        <v>0</v>
      </c>
      <c r="AC30" s="145">
        <v>0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109"/>
      <c r="B31" s="110" t="s">
        <v>48</v>
      </c>
      <c r="C31" s="111"/>
      <c r="D31" s="151">
        <f aca="true" t="shared" si="4" ref="D31:AC31">D22+D23+D24+D25+D26+D27+D28+D29+D30</f>
        <v>2188</v>
      </c>
      <c r="E31" s="152">
        <f t="shared" si="4"/>
        <v>1450</v>
      </c>
      <c r="F31" s="153">
        <f t="shared" si="4"/>
        <v>863</v>
      </c>
      <c r="G31" s="154">
        <f t="shared" si="4"/>
        <v>588</v>
      </c>
      <c r="H31" s="154">
        <f t="shared" si="4"/>
        <v>406</v>
      </c>
      <c r="I31" s="154">
        <f t="shared" si="4"/>
        <v>258</v>
      </c>
      <c r="J31" s="154">
        <f t="shared" si="4"/>
        <v>1224</v>
      </c>
      <c r="K31" s="154">
        <f t="shared" si="4"/>
        <v>878</v>
      </c>
      <c r="L31" s="154">
        <f t="shared" si="4"/>
        <v>615</v>
      </c>
      <c r="M31" s="154">
        <f t="shared" si="4"/>
        <v>325</v>
      </c>
      <c r="N31" s="154">
        <f t="shared" si="4"/>
        <v>3</v>
      </c>
      <c r="O31" s="154">
        <f t="shared" si="4"/>
        <v>3</v>
      </c>
      <c r="P31" s="154">
        <f t="shared" si="4"/>
        <v>446</v>
      </c>
      <c r="Q31" s="154">
        <f t="shared" si="4"/>
        <v>400</v>
      </c>
      <c r="R31" s="154">
        <f t="shared" si="4"/>
        <v>2</v>
      </c>
      <c r="S31" s="154">
        <f t="shared" si="4"/>
        <v>2</v>
      </c>
      <c r="T31" s="154">
        <f t="shared" si="4"/>
        <v>151</v>
      </c>
      <c r="U31" s="152">
        <f t="shared" si="4"/>
        <v>83</v>
      </c>
      <c r="V31" s="151">
        <f t="shared" si="4"/>
        <v>64</v>
      </c>
      <c r="W31" s="154">
        <f t="shared" si="4"/>
        <v>31</v>
      </c>
      <c r="X31" s="154">
        <f t="shared" si="4"/>
        <v>2180</v>
      </c>
      <c r="Y31" s="154">
        <f t="shared" si="4"/>
        <v>1383</v>
      </c>
      <c r="Z31" s="154">
        <f t="shared" si="4"/>
        <v>313</v>
      </c>
      <c r="AA31" s="154">
        <f t="shared" si="4"/>
        <v>198</v>
      </c>
      <c r="AB31" s="154">
        <f>AB22+AB23+AB24+AB25+AB26+AB27+AB28+AB29+AB30</f>
        <v>28</v>
      </c>
      <c r="AC31" s="152">
        <f t="shared" si="4"/>
        <v>9</v>
      </c>
      <c r="AD31" s="155">
        <f>V31+X31+Z31+AB31</f>
        <v>2585</v>
      </c>
      <c r="AE31" s="155">
        <f>W31+Y31+AA31+AC31</f>
        <v>1621</v>
      </c>
      <c r="AF31" s="120"/>
      <c r="AG31" s="120"/>
      <c r="AH31" s="120"/>
      <c r="AI31" s="120"/>
      <c r="AJ31" s="120"/>
    </row>
    <row r="32" ht="38.25" customHeight="1"/>
  </sheetData>
  <sheetProtection/>
  <mergeCells count="42"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Y31" sqref="Y31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156" t="s">
        <v>64</v>
      </c>
      <c r="B1" s="156"/>
      <c r="C1" s="156"/>
      <c r="D1" s="156"/>
      <c r="E1" s="156"/>
      <c r="F1" s="157" t="s">
        <v>65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6.5" customHeight="1">
      <c r="A2" s="156"/>
      <c r="B2" s="156"/>
      <c r="C2" s="156"/>
      <c r="D2" s="156"/>
      <c r="E2" s="156"/>
      <c r="F2" s="159" t="str">
        <f>'ogolne (12)'!Y3</f>
        <v>do 31 grudnia 2015 roku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ht="22.5" customHeight="1" thickBot="1">
      <c r="F3" s="160"/>
    </row>
    <row r="4" spans="1:29" ht="24.75" customHeight="1">
      <c r="A4" s="161" t="s">
        <v>0</v>
      </c>
      <c r="B4" s="162" t="s">
        <v>0</v>
      </c>
      <c r="C4" s="163" t="s">
        <v>0</v>
      </c>
      <c r="D4" s="164" t="s">
        <v>66</v>
      </c>
      <c r="E4" s="165"/>
      <c r="F4" s="166" t="s">
        <v>67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66" t="s">
        <v>68</v>
      </c>
      <c r="S4" s="167"/>
      <c r="T4" s="167"/>
      <c r="U4" s="167"/>
      <c r="V4" s="167"/>
      <c r="W4" s="167"/>
      <c r="X4" s="167"/>
      <c r="Y4" s="167"/>
      <c r="Z4" s="167"/>
      <c r="AA4" s="168"/>
      <c r="AB4" s="169" t="s">
        <v>66</v>
      </c>
      <c r="AC4" s="165"/>
    </row>
    <row r="5" spans="1:29" ht="39" customHeight="1">
      <c r="A5" s="170" t="s">
        <v>20</v>
      </c>
      <c r="B5" s="171" t="s">
        <v>5</v>
      </c>
      <c r="C5" s="172" t="s">
        <v>6</v>
      </c>
      <c r="D5" s="173"/>
      <c r="E5" s="174"/>
      <c r="F5" s="175" t="s">
        <v>69</v>
      </c>
      <c r="G5" s="176"/>
      <c r="H5" s="177" t="s">
        <v>70</v>
      </c>
      <c r="I5" s="177"/>
      <c r="J5" s="177" t="s">
        <v>71</v>
      </c>
      <c r="K5" s="177"/>
      <c r="L5" s="177" t="s">
        <v>72</v>
      </c>
      <c r="M5" s="177"/>
      <c r="N5" s="177" t="s">
        <v>73</v>
      </c>
      <c r="O5" s="177"/>
      <c r="P5" s="177" t="s">
        <v>74</v>
      </c>
      <c r="Q5" s="178"/>
      <c r="R5" s="179" t="s">
        <v>75</v>
      </c>
      <c r="S5" s="180"/>
      <c r="T5" s="180" t="s">
        <v>76</v>
      </c>
      <c r="U5" s="180"/>
      <c r="V5" s="180" t="s">
        <v>77</v>
      </c>
      <c r="W5" s="180"/>
      <c r="X5" s="180" t="s">
        <v>78</v>
      </c>
      <c r="Y5" s="180"/>
      <c r="Z5" s="181" t="s">
        <v>79</v>
      </c>
      <c r="AA5" s="182"/>
      <c r="AB5" s="183"/>
      <c r="AC5" s="174"/>
    </row>
    <row r="6" spans="1:29" ht="12.75" customHeight="1" thickBot="1">
      <c r="A6" s="184" t="s">
        <v>0</v>
      </c>
      <c r="B6" s="185" t="s">
        <v>0</v>
      </c>
      <c r="C6" s="186" t="s">
        <v>0</v>
      </c>
      <c r="D6" s="187" t="s">
        <v>29</v>
      </c>
      <c r="E6" s="188" t="s">
        <v>30</v>
      </c>
      <c r="F6" s="189" t="s">
        <v>29</v>
      </c>
      <c r="G6" s="190" t="s">
        <v>30</v>
      </c>
      <c r="H6" s="191" t="s">
        <v>29</v>
      </c>
      <c r="I6" s="190" t="s">
        <v>30</v>
      </c>
      <c r="J6" s="191" t="s">
        <v>29</v>
      </c>
      <c r="K6" s="190" t="s">
        <v>30</v>
      </c>
      <c r="L6" s="191" t="s">
        <v>29</v>
      </c>
      <c r="M6" s="190" t="s">
        <v>30</v>
      </c>
      <c r="N6" s="191" t="s">
        <v>29</v>
      </c>
      <c r="O6" s="190" t="s">
        <v>30</v>
      </c>
      <c r="P6" s="191" t="s">
        <v>29</v>
      </c>
      <c r="Q6" s="192" t="s">
        <v>30</v>
      </c>
      <c r="R6" s="189" t="s">
        <v>29</v>
      </c>
      <c r="S6" s="190" t="s">
        <v>30</v>
      </c>
      <c r="T6" s="191" t="s">
        <v>29</v>
      </c>
      <c r="U6" s="190" t="s">
        <v>30</v>
      </c>
      <c r="V6" s="191" t="s">
        <v>29</v>
      </c>
      <c r="W6" s="190" t="s">
        <v>30</v>
      </c>
      <c r="X6" s="191" t="s">
        <v>29</v>
      </c>
      <c r="Y6" s="190" t="s">
        <v>30</v>
      </c>
      <c r="Z6" s="191" t="s">
        <v>29</v>
      </c>
      <c r="AA6" s="192" t="s">
        <v>30</v>
      </c>
      <c r="AB6" s="193" t="s">
        <v>29</v>
      </c>
      <c r="AC6" s="188" t="s">
        <v>30</v>
      </c>
    </row>
    <row r="7" spans="1:29" ht="24" customHeight="1">
      <c r="A7" s="194">
        <v>1</v>
      </c>
      <c r="B7" s="195" t="s">
        <v>31</v>
      </c>
      <c r="C7" s="196" t="s">
        <v>32</v>
      </c>
      <c r="D7" s="197">
        <f>F7+H7+J7+L7+N7+P7</f>
        <v>888</v>
      </c>
      <c r="E7" s="198">
        <f>G7+I7+K7+M7+O7+Q7</f>
        <v>572</v>
      </c>
      <c r="F7" s="199">
        <v>104</v>
      </c>
      <c r="G7" s="200">
        <v>72</v>
      </c>
      <c r="H7" s="200">
        <v>284</v>
      </c>
      <c r="I7" s="200">
        <v>201</v>
      </c>
      <c r="J7" s="200">
        <v>161</v>
      </c>
      <c r="K7" s="201">
        <v>102</v>
      </c>
      <c r="L7" s="202">
        <v>166</v>
      </c>
      <c r="M7" s="200">
        <v>99</v>
      </c>
      <c r="N7" s="200">
        <v>134</v>
      </c>
      <c r="O7" s="200">
        <v>86</v>
      </c>
      <c r="P7" s="200">
        <v>39</v>
      </c>
      <c r="Q7" s="203">
        <v>12</v>
      </c>
      <c r="R7" s="199">
        <v>203</v>
      </c>
      <c r="S7" s="200">
        <v>147</v>
      </c>
      <c r="T7" s="200">
        <v>218</v>
      </c>
      <c r="U7" s="200">
        <v>156</v>
      </c>
      <c r="V7" s="200">
        <v>92</v>
      </c>
      <c r="W7" s="200">
        <v>72</v>
      </c>
      <c r="X7" s="200">
        <v>184</v>
      </c>
      <c r="Y7" s="200">
        <v>105</v>
      </c>
      <c r="Z7" s="200">
        <v>191</v>
      </c>
      <c r="AA7" s="204">
        <v>92</v>
      </c>
      <c r="AB7" s="205">
        <f>R7+T7+V7+X7+Z7</f>
        <v>888</v>
      </c>
      <c r="AC7" s="206">
        <f>S7+U7+W7+Y7+AA7</f>
        <v>572</v>
      </c>
    </row>
    <row r="8" spans="1:30" ht="24" customHeight="1">
      <c r="A8" s="207">
        <v>2</v>
      </c>
      <c r="B8" s="208" t="s">
        <v>33</v>
      </c>
      <c r="C8" s="209" t="s">
        <v>34</v>
      </c>
      <c r="D8" s="210">
        <f aca="true" t="shared" si="0" ref="D8:E15">F8+H8+J8+L8+N8+P8</f>
        <v>197</v>
      </c>
      <c r="E8" s="211">
        <f t="shared" si="0"/>
        <v>125</v>
      </c>
      <c r="F8" s="212">
        <v>30</v>
      </c>
      <c r="G8" s="213">
        <v>20</v>
      </c>
      <c r="H8" s="213">
        <v>74</v>
      </c>
      <c r="I8" s="213">
        <v>52</v>
      </c>
      <c r="J8" s="213">
        <v>35</v>
      </c>
      <c r="K8" s="213">
        <v>19</v>
      </c>
      <c r="L8" s="213">
        <v>31</v>
      </c>
      <c r="M8" s="213">
        <v>24</v>
      </c>
      <c r="N8" s="213">
        <v>21</v>
      </c>
      <c r="O8" s="213">
        <v>10</v>
      </c>
      <c r="P8" s="213">
        <v>6</v>
      </c>
      <c r="Q8" s="214">
        <v>0</v>
      </c>
      <c r="R8" s="212">
        <v>27</v>
      </c>
      <c r="S8" s="213">
        <v>24</v>
      </c>
      <c r="T8" s="213">
        <v>29</v>
      </c>
      <c r="U8" s="213">
        <v>23</v>
      </c>
      <c r="V8" s="213">
        <v>9</v>
      </c>
      <c r="W8" s="213">
        <v>5</v>
      </c>
      <c r="X8" s="213">
        <v>67</v>
      </c>
      <c r="Y8" s="213">
        <v>41</v>
      </c>
      <c r="Z8" s="213">
        <v>65</v>
      </c>
      <c r="AA8" s="215">
        <v>32</v>
      </c>
      <c r="AB8" s="216">
        <f aca="true" t="shared" si="1" ref="AB8:AC15">R8+T8+V8+X8+Z8</f>
        <v>197</v>
      </c>
      <c r="AC8" s="211">
        <f t="shared" si="1"/>
        <v>125</v>
      </c>
      <c r="AD8" s="3">
        <v>82</v>
      </c>
    </row>
    <row r="9" spans="1:29" ht="24" customHeight="1">
      <c r="A9" s="207">
        <v>3</v>
      </c>
      <c r="B9" s="208" t="s">
        <v>35</v>
      </c>
      <c r="C9" s="209" t="s">
        <v>36</v>
      </c>
      <c r="D9" s="210">
        <f t="shared" si="0"/>
        <v>178</v>
      </c>
      <c r="E9" s="211">
        <f t="shared" si="0"/>
        <v>98</v>
      </c>
      <c r="F9" s="212">
        <v>30</v>
      </c>
      <c r="G9" s="213">
        <v>18</v>
      </c>
      <c r="H9" s="213">
        <v>60</v>
      </c>
      <c r="I9" s="213">
        <v>35</v>
      </c>
      <c r="J9" s="213">
        <v>36</v>
      </c>
      <c r="K9" s="213">
        <v>18</v>
      </c>
      <c r="L9" s="213">
        <v>25</v>
      </c>
      <c r="M9" s="213">
        <v>14</v>
      </c>
      <c r="N9" s="213">
        <v>21</v>
      </c>
      <c r="O9" s="213">
        <v>12</v>
      </c>
      <c r="P9" s="213">
        <v>6</v>
      </c>
      <c r="Q9" s="214">
        <v>1</v>
      </c>
      <c r="R9" s="212">
        <v>17</v>
      </c>
      <c r="S9" s="213">
        <v>12</v>
      </c>
      <c r="T9" s="213">
        <v>41</v>
      </c>
      <c r="U9" s="213">
        <v>28</v>
      </c>
      <c r="V9" s="213">
        <v>18</v>
      </c>
      <c r="W9" s="213">
        <v>14</v>
      </c>
      <c r="X9" s="213">
        <v>50</v>
      </c>
      <c r="Y9" s="213">
        <v>20</v>
      </c>
      <c r="Z9" s="213">
        <v>52</v>
      </c>
      <c r="AA9" s="215">
        <v>24</v>
      </c>
      <c r="AB9" s="216">
        <f t="shared" si="1"/>
        <v>178</v>
      </c>
      <c r="AC9" s="211">
        <f t="shared" si="1"/>
        <v>98</v>
      </c>
    </row>
    <row r="10" spans="1:29" ht="24" customHeight="1">
      <c r="A10" s="207">
        <v>4</v>
      </c>
      <c r="B10" s="208" t="s">
        <v>37</v>
      </c>
      <c r="C10" s="209" t="s">
        <v>38</v>
      </c>
      <c r="D10" s="210">
        <f t="shared" si="0"/>
        <v>128</v>
      </c>
      <c r="E10" s="211">
        <f t="shared" si="0"/>
        <v>76</v>
      </c>
      <c r="F10" s="212">
        <v>27</v>
      </c>
      <c r="G10" s="213">
        <v>20</v>
      </c>
      <c r="H10" s="213">
        <v>39</v>
      </c>
      <c r="I10" s="213">
        <v>26</v>
      </c>
      <c r="J10" s="213">
        <v>25</v>
      </c>
      <c r="K10" s="213">
        <v>14</v>
      </c>
      <c r="L10" s="213">
        <v>24</v>
      </c>
      <c r="M10" s="213">
        <v>12</v>
      </c>
      <c r="N10" s="213">
        <v>8</v>
      </c>
      <c r="O10" s="213">
        <v>4</v>
      </c>
      <c r="P10" s="213">
        <v>5</v>
      </c>
      <c r="Q10" s="214">
        <v>0</v>
      </c>
      <c r="R10" s="212">
        <v>19</v>
      </c>
      <c r="S10" s="213">
        <v>14</v>
      </c>
      <c r="T10" s="213">
        <v>30</v>
      </c>
      <c r="U10" s="213">
        <v>19</v>
      </c>
      <c r="V10" s="213">
        <v>14</v>
      </c>
      <c r="W10" s="213">
        <v>11</v>
      </c>
      <c r="X10" s="213">
        <v>26</v>
      </c>
      <c r="Y10" s="213">
        <v>12</v>
      </c>
      <c r="Z10" s="213">
        <v>39</v>
      </c>
      <c r="AA10" s="215">
        <v>20</v>
      </c>
      <c r="AB10" s="216">
        <f t="shared" si="1"/>
        <v>128</v>
      </c>
      <c r="AC10" s="211">
        <f t="shared" si="1"/>
        <v>76</v>
      </c>
    </row>
    <row r="11" spans="1:29" ht="24" customHeight="1">
      <c r="A11" s="207">
        <v>5</v>
      </c>
      <c r="B11" s="208" t="s">
        <v>39</v>
      </c>
      <c r="C11" s="209" t="s">
        <v>40</v>
      </c>
      <c r="D11" s="210">
        <f t="shared" si="0"/>
        <v>145</v>
      </c>
      <c r="E11" s="211">
        <f t="shared" si="0"/>
        <v>82</v>
      </c>
      <c r="F11" s="212">
        <v>27</v>
      </c>
      <c r="G11" s="213">
        <v>17</v>
      </c>
      <c r="H11" s="213">
        <v>62</v>
      </c>
      <c r="I11" s="213">
        <v>39</v>
      </c>
      <c r="J11" s="213">
        <v>20</v>
      </c>
      <c r="K11" s="213">
        <v>12</v>
      </c>
      <c r="L11" s="213">
        <v>18</v>
      </c>
      <c r="M11" s="213">
        <v>7</v>
      </c>
      <c r="N11" s="213">
        <v>15</v>
      </c>
      <c r="O11" s="213">
        <v>7</v>
      </c>
      <c r="P11" s="213">
        <v>3</v>
      </c>
      <c r="Q11" s="214">
        <v>0</v>
      </c>
      <c r="R11" s="212">
        <v>20</v>
      </c>
      <c r="S11" s="213">
        <v>12</v>
      </c>
      <c r="T11" s="213">
        <v>28</v>
      </c>
      <c r="U11" s="213">
        <v>19</v>
      </c>
      <c r="V11" s="213">
        <v>13</v>
      </c>
      <c r="W11" s="213">
        <v>13</v>
      </c>
      <c r="X11" s="213">
        <v>45</v>
      </c>
      <c r="Y11" s="213">
        <v>23</v>
      </c>
      <c r="Z11" s="213">
        <v>39</v>
      </c>
      <c r="AA11" s="215">
        <v>15</v>
      </c>
      <c r="AB11" s="216">
        <f t="shared" si="1"/>
        <v>145</v>
      </c>
      <c r="AC11" s="211">
        <f t="shared" si="1"/>
        <v>82</v>
      </c>
    </row>
    <row r="12" spans="1:29" ht="24" customHeight="1">
      <c r="A12" s="207">
        <v>6</v>
      </c>
      <c r="B12" s="208" t="s">
        <v>41</v>
      </c>
      <c r="C12" s="209" t="s">
        <v>42</v>
      </c>
      <c r="D12" s="210">
        <f t="shared" si="0"/>
        <v>128</v>
      </c>
      <c r="E12" s="211">
        <f t="shared" si="0"/>
        <v>91</v>
      </c>
      <c r="F12" s="212">
        <v>21</v>
      </c>
      <c r="G12" s="213">
        <v>16</v>
      </c>
      <c r="H12" s="213">
        <v>39</v>
      </c>
      <c r="I12" s="213">
        <v>30</v>
      </c>
      <c r="J12" s="213">
        <v>30</v>
      </c>
      <c r="K12" s="213">
        <v>23</v>
      </c>
      <c r="L12" s="213">
        <v>24</v>
      </c>
      <c r="M12" s="213">
        <v>15</v>
      </c>
      <c r="N12" s="213">
        <v>9</v>
      </c>
      <c r="O12" s="213">
        <v>5</v>
      </c>
      <c r="P12" s="213">
        <v>5</v>
      </c>
      <c r="Q12" s="214">
        <v>2</v>
      </c>
      <c r="R12" s="212">
        <v>20</v>
      </c>
      <c r="S12" s="213">
        <v>17</v>
      </c>
      <c r="T12" s="213">
        <v>32</v>
      </c>
      <c r="U12" s="213">
        <v>25</v>
      </c>
      <c r="V12" s="213">
        <v>12</v>
      </c>
      <c r="W12" s="213">
        <v>9</v>
      </c>
      <c r="X12" s="213">
        <v>38</v>
      </c>
      <c r="Y12" s="213">
        <v>28</v>
      </c>
      <c r="Z12" s="213">
        <v>26</v>
      </c>
      <c r="AA12" s="215">
        <v>12</v>
      </c>
      <c r="AB12" s="216">
        <f t="shared" si="1"/>
        <v>128</v>
      </c>
      <c r="AC12" s="211">
        <f t="shared" si="1"/>
        <v>91</v>
      </c>
    </row>
    <row r="13" spans="1:29" ht="24" customHeight="1">
      <c r="A13" s="207">
        <v>7</v>
      </c>
      <c r="B13" s="208" t="s">
        <v>43</v>
      </c>
      <c r="C13" s="209" t="s">
        <v>44</v>
      </c>
      <c r="D13" s="210">
        <f t="shared" si="0"/>
        <v>389</v>
      </c>
      <c r="E13" s="211">
        <f t="shared" si="0"/>
        <v>244</v>
      </c>
      <c r="F13" s="212">
        <v>71</v>
      </c>
      <c r="G13" s="213">
        <v>42</v>
      </c>
      <c r="H13" s="213">
        <v>144</v>
      </c>
      <c r="I13" s="213">
        <v>103</v>
      </c>
      <c r="J13" s="213">
        <v>65</v>
      </c>
      <c r="K13" s="213">
        <v>46</v>
      </c>
      <c r="L13" s="213">
        <v>62</v>
      </c>
      <c r="M13" s="213">
        <v>33</v>
      </c>
      <c r="N13" s="213">
        <v>31</v>
      </c>
      <c r="O13" s="213">
        <v>19</v>
      </c>
      <c r="P13" s="213">
        <v>16</v>
      </c>
      <c r="Q13" s="214">
        <v>1</v>
      </c>
      <c r="R13" s="212">
        <v>67</v>
      </c>
      <c r="S13" s="213">
        <v>55</v>
      </c>
      <c r="T13" s="213">
        <v>91</v>
      </c>
      <c r="U13" s="213">
        <v>55</v>
      </c>
      <c r="V13" s="213">
        <v>24</v>
      </c>
      <c r="W13" s="213">
        <v>22</v>
      </c>
      <c r="X13" s="213">
        <v>108</v>
      </c>
      <c r="Y13" s="213">
        <v>61</v>
      </c>
      <c r="Z13" s="213">
        <v>99</v>
      </c>
      <c r="AA13" s="215">
        <v>51</v>
      </c>
      <c r="AB13" s="216">
        <f>R13+T13+V13+X13+Z13</f>
        <v>389</v>
      </c>
      <c r="AC13" s="211">
        <f t="shared" si="1"/>
        <v>244</v>
      </c>
    </row>
    <row r="14" spans="1:29" ht="24" customHeight="1">
      <c r="A14" s="207">
        <v>8</v>
      </c>
      <c r="B14" s="208" t="s">
        <v>31</v>
      </c>
      <c r="C14" s="209" t="s">
        <v>45</v>
      </c>
      <c r="D14" s="210">
        <f t="shared" si="0"/>
        <v>221</v>
      </c>
      <c r="E14" s="211">
        <f t="shared" si="0"/>
        <v>153</v>
      </c>
      <c r="F14" s="212">
        <v>36</v>
      </c>
      <c r="G14" s="213">
        <v>24</v>
      </c>
      <c r="H14" s="213">
        <v>73</v>
      </c>
      <c r="I14" s="213">
        <v>60</v>
      </c>
      <c r="J14" s="213">
        <v>45</v>
      </c>
      <c r="K14" s="213">
        <v>32</v>
      </c>
      <c r="L14" s="213">
        <v>46</v>
      </c>
      <c r="M14" s="213">
        <v>30</v>
      </c>
      <c r="N14" s="213">
        <v>18</v>
      </c>
      <c r="O14" s="213">
        <v>7</v>
      </c>
      <c r="P14" s="213">
        <v>3</v>
      </c>
      <c r="Q14" s="214">
        <v>0</v>
      </c>
      <c r="R14" s="212">
        <v>37</v>
      </c>
      <c r="S14" s="213">
        <v>33</v>
      </c>
      <c r="T14" s="213">
        <v>51</v>
      </c>
      <c r="U14" s="213">
        <v>37</v>
      </c>
      <c r="V14" s="213">
        <v>18</v>
      </c>
      <c r="W14" s="213">
        <v>17</v>
      </c>
      <c r="X14" s="213">
        <v>61</v>
      </c>
      <c r="Y14" s="213">
        <v>41</v>
      </c>
      <c r="Z14" s="213">
        <v>54</v>
      </c>
      <c r="AA14" s="215">
        <v>25</v>
      </c>
      <c r="AB14" s="216">
        <f t="shared" si="1"/>
        <v>221</v>
      </c>
      <c r="AC14" s="211">
        <f t="shared" si="1"/>
        <v>153</v>
      </c>
    </row>
    <row r="15" spans="1:29" ht="24" customHeight="1" thickBot="1">
      <c r="A15" s="194">
        <v>9</v>
      </c>
      <c r="B15" s="195" t="s">
        <v>46</v>
      </c>
      <c r="C15" s="196" t="s">
        <v>47</v>
      </c>
      <c r="D15" s="217">
        <f t="shared" si="0"/>
        <v>311</v>
      </c>
      <c r="E15" s="218">
        <f t="shared" si="0"/>
        <v>180</v>
      </c>
      <c r="F15" s="199">
        <v>60</v>
      </c>
      <c r="G15" s="200">
        <v>29</v>
      </c>
      <c r="H15" s="200">
        <v>103</v>
      </c>
      <c r="I15" s="200">
        <v>69</v>
      </c>
      <c r="J15" s="200">
        <v>59</v>
      </c>
      <c r="K15" s="201">
        <v>32</v>
      </c>
      <c r="L15" s="202">
        <v>48</v>
      </c>
      <c r="M15" s="200">
        <v>28</v>
      </c>
      <c r="N15" s="200">
        <v>38</v>
      </c>
      <c r="O15" s="200">
        <v>21</v>
      </c>
      <c r="P15" s="200">
        <v>3</v>
      </c>
      <c r="Q15" s="203">
        <v>1</v>
      </c>
      <c r="R15" s="199">
        <v>40</v>
      </c>
      <c r="S15" s="200">
        <v>31</v>
      </c>
      <c r="T15" s="200">
        <v>62</v>
      </c>
      <c r="U15" s="200">
        <v>44</v>
      </c>
      <c r="V15" s="200">
        <v>25</v>
      </c>
      <c r="W15" s="200">
        <v>20</v>
      </c>
      <c r="X15" s="200">
        <v>89</v>
      </c>
      <c r="Y15" s="200">
        <v>50</v>
      </c>
      <c r="Z15" s="200">
        <v>95</v>
      </c>
      <c r="AA15" s="204">
        <v>35</v>
      </c>
      <c r="AB15" s="205">
        <f t="shared" si="1"/>
        <v>311</v>
      </c>
      <c r="AC15" s="206">
        <f t="shared" si="1"/>
        <v>180</v>
      </c>
    </row>
    <row r="16" spans="1:29" ht="19.5" customHeight="1" thickBot="1">
      <c r="A16" s="219"/>
      <c r="B16" s="220" t="s">
        <v>80</v>
      </c>
      <c r="C16" s="220"/>
      <c r="D16" s="221">
        <f>D7+D8+D9+D10+D11+D12+D13+D14+D15</f>
        <v>2585</v>
      </c>
      <c r="E16" s="222">
        <f aca="true" t="shared" si="2" ref="E16:Y16">E7+E8+E9+E10+E11+E12+E13+E14+E15</f>
        <v>1621</v>
      </c>
      <c r="F16" s="221">
        <f t="shared" si="2"/>
        <v>406</v>
      </c>
      <c r="G16" s="223">
        <f t="shared" si="2"/>
        <v>258</v>
      </c>
      <c r="H16" s="223">
        <f t="shared" si="2"/>
        <v>878</v>
      </c>
      <c r="I16" s="223">
        <f t="shared" si="2"/>
        <v>615</v>
      </c>
      <c r="J16" s="223">
        <f t="shared" si="2"/>
        <v>476</v>
      </c>
      <c r="K16" s="223">
        <f t="shared" si="2"/>
        <v>298</v>
      </c>
      <c r="L16" s="223">
        <f t="shared" si="2"/>
        <v>444</v>
      </c>
      <c r="M16" s="223">
        <f t="shared" si="2"/>
        <v>262</v>
      </c>
      <c r="N16" s="223">
        <f t="shared" si="2"/>
        <v>295</v>
      </c>
      <c r="O16" s="223">
        <f t="shared" si="2"/>
        <v>171</v>
      </c>
      <c r="P16" s="223">
        <f t="shared" si="2"/>
        <v>86</v>
      </c>
      <c r="Q16" s="222">
        <f t="shared" si="2"/>
        <v>17</v>
      </c>
      <c r="R16" s="221">
        <f t="shared" si="2"/>
        <v>450</v>
      </c>
      <c r="S16" s="223">
        <f t="shared" si="2"/>
        <v>345</v>
      </c>
      <c r="T16" s="223">
        <f t="shared" si="2"/>
        <v>582</v>
      </c>
      <c r="U16" s="223">
        <f t="shared" si="2"/>
        <v>406</v>
      </c>
      <c r="V16" s="223">
        <f t="shared" si="2"/>
        <v>225</v>
      </c>
      <c r="W16" s="223">
        <f t="shared" si="2"/>
        <v>183</v>
      </c>
      <c r="X16" s="223">
        <f t="shared" si="2"/>
        <v>668</v>
      </c>
      <c r="Y16" s="223">
        <f t="shared" si="2"/>
        <v>381</v>
      </c>
      <c r="Z16" s="223">
        <f>Z7+Z8+Z9+Z10+Z11+Z12+Z13+Z14+Z15</f>
        <v>660</v>
      </c>
      <c r="AA16" s="224">
        <f>AA7+AA8+AA9+AA10+AA11+AA12+AA13+AA14+AA15</f>
        <v>306</v>
      </c>
      <c r="AB16" s="225">
        <f>AB7+AB8+AB9+AB10+AB11+AB12+AB13+AB14+AB15</f>
        <v>2585</v>
      </c>
      <c r="AC16" s="222">
        <f>AC7+AC8+AC9+AC10+AC11+AC12+AC13+AC14+AC15</f>
        <v>1621</v>
      </c>
    </row>
    <row r="17" ht="42.75" customHeight="1" thickBot="1"/>
    <row r="18" spans="1:33" ht="23.25" customHeight="1">
      <c r="A18" s="161" t="s">
        <v>0</v>
      </c>
      <c r="B18" s="162" t="s">
        <v>0</v>
      </c>
      <c r="C18" s="226" t="s">
        <v>6</v>
      </c>
      <c r="D18" s="164" t="s">
        <v>81</v>
      </c>
      <c r="E18" s="165"/>
      <c r="F18" s="227" t="s">
        <v>82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9"/>
      <c r="T18" s="230" t="s">
        <v>83</v>
      </c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31"/>
      <c r="AF18" s="227" t="s">
        <v>81</v>
      </c>
      <c r="AG18" s="231"/>
    </row>
    <row r="19" spans="1:33" ht="33" customHeight="1">
      <c r="A19" s="170" t="s">
        <v>20</v>
      </c>
      <c r="B19" s="171" t="s">
        <v>5</v>
      </c>
      <c r="C19" s="232"/>
      <c r="D19" s="173"/>
      <c r="E19" s="174"/>
      <c r="F19" s="233" t="s">
        <v>84</v>
      </c>
      <c r="G19" s="234"/>
      <c r="H19" s="233" t="s">
        <v>85</v>
      </c>
      <c r="I19" s="233"/>
      <c r="J19" s="233" t="s">
        <v>86</v>
      </c>
      <c r="K19" s="233"/>
      <c r="L19" s="233" t="s">
        <v>87</v>
      </c>
      <c r="M19" s="233"/>
      <c r="N19" s="233" t="s">
        <v>88</v>
      </c>
      <c r="O19" s="233"/>
      <c r="P19" s="233" t="s">
        <v>89</v>
      </c>
      <c r="Q19" s="233"/>
      <c r="R19" s="233" t="s">
        <v>90</v>
      </c>
      <c r="S19" s="235"/>
      <c r="T19" s="236" t="s">
        <v>91</v>
      </c>
      <c r="U19" s="234"/>
      <c r="V19" s="233" t="s">
        <v>92</v>
      </c>
      <c r="W19" s="233"/>
      <c r="X19" s="233" t="s">
        <v>93</v>
      </c>
      <c r="Y19" s="233"/>
      <c r="Z19" s="233" t="s">
        <v>94</v>
      </c>
      <c r="AA19" s="233"/>
      <c r="AB19" s="233" t="s">
        <v>95</v>
      </c>
      <c r="AC19" s="233"/>
      <c r="AD19" s="233" t="s">
        <v>96</v>
      </c>
      <c r="AE19" s="237"/>
      <c r="AF19" s="238"/>
      <c r="AG19" s="239"/>
    </row>
    <row r="20" spans="1:33" ht="12.75" customHeight="1" thickBot="1">
      <c r="A20" s="184" t="s">
        <v>0</v>
      </c>
      <c r="B20" s="185" t="s">
        <v>0</v>
      </c>
      <c r="C20" s="240"/>
      <c r="D20" s="189" t="s">
        <v>29</v>
      </c>
      <c r="E20" s="192" t="s">
        <v>30</v>
      </c>
      <c r="F20" s="190" t="s">
        <v>29</v>
      </c>
      <c r="G20" s="190" t="s">
        <v>30</v>
      </c>
      <c r="H20" s="191" t="s">
        <v>29</v>
      </c>
      <c r="I20" s="190" t="s">
        <v>30</v>
      </c>
      <c r="J20" s="191" t="s">
        <v>29</v>
      </c>
      <c r="K20" s="190" t="s">
        <v>30</v>
      </c>
      <c r="L20" s="191" t="s">
        <v>29</v>
      </c>
      <c r="M20" s="190" t="s">
        <v>30</v>
      </c>
      <c r="N20" s="191" t="s">
        <v>29</v>
      </c>
      <c r="O20" s="190" t="s">
        <v>30</v>
      </c>
      <c r="P20" s="191" t="s">
        <v>29</v>
      </c>
      <c r="Q20" s="190" t="s">
        <v>30</v>
      </c>
      <c r="R20" s="191" t="s">
        <v>29</v>
      </c>
      <c r="S20" s="241" t="s">
        <v>30</v>
      </c>
      <c r="T20" s="189" t="s">
        <v>29</v>
      </c>
      <c r="U20" s="190" t="s">
        <v>30</v>
      </c>
      <c r="V20" s="191" t="s">
        <v>29</v>
      </c>
      <c r="W20" s="190" t="s">
        <v>30</v>
      </c>
      <c r="X20" s="191" t="s">
        <v>29</v>
      </c>
      <c r="Y20" s="190" t="s">
        <v>30</v>
      </c>
      <c r="Z20" s="191" t="s">
        <v>29</v>
      </c>
      <c r="AA20" s="190" t="s">
        <v>30</v>
      </c>
      <c r="AB20" s="191" t="s">
        <v>29</v>
      </c>
      <c r="AC20" s="190" t="s">
        <v>30</v>
      </c>
      <c r="AD20" s="191" t="s">
        <v>29</v>
      </c>
      <c r="AE20" s="192" t="s">
        <v>30</v>
      </c>
      <c r="AF20" s="242" t="s">
        <v>29</v>
      </c>
      <c r="AG20" s="243" t="s">
        <v>30</v>
      </c>
    </row>
    <row r="21" spans="1:33" ht="24.75" customHeight="1">
      <c r="A21" s="194">
        <v>1</v>
      </c>
      <c r="B21" s="195" t="s">
        <v>31</v>
      </c>
      <c r="C21" s="196" t="s">
        <v>32</v>
      </c>
      <c r="D21" s="244">
        <f>F21+H21+J21+L21+N21+P21+R21</f>
        <v>888</v>
      </c>
      <c r="E21" s="245">
        <f>G21+I21+K21+M21+O21+Q21+S21</f>
        <v>572</v>
      </c>
      <c r="F21" s="246">
        <v>125</v>
      </c>
      <c r="G21" s="246">
        <v>83</v>
      </c>
      <c r="H21" s="246">
        <v>241</v>
      </c>
      <c r="I21" s="246">
        <v>175</v>
      </c>
      <c r="J21" s="246">
        <v>132</v>
      </c>
      <c r="K21" s="246">
        <v>76</v>
      </c>
      <c r="L21" s="246">
        <v>128</v>
      </c>
      <c r="M21" s="246">
        <v>75</v>
      </c>
      <c r="N21" s="246">
        <v>111</v>
      </c>
      <c r="O21" s="246">
        <v>61</v>
      </c>
      <c r="P21" s="246">
        <v>66</v>
      </c>
      <c r="Q21" s="246">
        <v>42</v>
      </c>
      <c r="R21" s="246">
        <v>85</v>
      </c>
      <c r="S21" s="247">
        <v>60</v>
      </c>
      <c r="T21" s="248">
        <v>136</v>
      </c>
      <c r="U21" s="246">
        <v>64</v>
      </c>
      <c r="V21" s="246">
        <v>195</v>
      </c>
      <c r="W21" s="246">
        <v>102</v>
      </c>
      <c r="X21" s="246">
        <v>143</v>
      </c>
      <c r="Y21" s="246">
        <v>100</v>
      </c>
      <c r="Z21" s="246">
        <v>149</v>
      </c>
      <c r="AA21" s="246">
        <v>109</v>
      </c>
      <c r="AB21" s="246">
        <v>110</v>
      </c>
      <c r="AC21" s="246">
        <v>78</v>
      </c>
      <c r="AD21" s="246">
        <v>155</v>
      </c>
      <c r="AE21" s="249">
        <v>119</v>
      </c>
      <c r="AF21" s="250">
        <f>T21+V21+X21+Z21+AB21+AD21</f>
        <v>888</v>
      </c>
      <c r="AG21" s="245">
        <f>U21+W21+Y21+AA21+AC21+AE21</f>
        <v>572</v>
      </c>
    </row>
    <row r="22" spans="1:33" ht="24.75" customHeight="1">
      <c r="A22" s="207">
        <v>2</v>
      </c>
      <c r="B22" s="208" t="s">
        <v>33</v>
      </c>
      <c r="C22" s="251" t="s">
        <v>34</v>
      </c>
      <c r="D22" s="252">
        <f aca="true" t="shared" si="3" ref="D22:E29">F22+H22+J22+L22+N22+P22+R22</f>
        <v>197</v>
      </c>
      <c r="E22" s="253">
        <f t="shared" si="3"/>
        <v>125</v>
      </c>
      <c r="F22" s="254">
        <v>31</v>
      </c>
      <c r="G22" s="254">
        <v>22</v>
      </c>
      <c r="H22" s="254">
        <v>55</v>
      </c>
      <c r="I22" s="254">
        <v>38</v>
      </c>
      <c r="J22" s="254">
        <v>30</v>
      </c>
      <c r="K22" s="254">
        <v>16</v>
      </c>
      <c r="L22" s="254">
        <v>35</v>
      </c>
      <c r="M22" s="254">
        <v>18</v>
      </c>
      <c r="N22" s="254">
        <v>18</v>
      </c>
      <c r="O22" s="254">
        <v>11</v>
      </c>
      <c r="P22" s="254">
        <v>5</v>
      </c>
      <c r="Q22" s="254">
        <v>1</v>
      </c>
      <c r="R22" s="254">
        <v>23</v>
      </c>
      <c r="S22" s="255">
        <v>19</v>
      </c>
      <c r="T22" s="256">
        <v>23</v>
      </c>
      <c r="U22" s="254">
        <v>8</v>
      </c>
      <c r="V22" s="254">
        <v>49</v>
      </c>
      <c r="W22" s="254">
        <v>29</v>
      </c>
      <c r="X22" s="254">
        <v>38</v>
      </c>
      <c r="Y22" s="254">
        <v>29</v>
      </c>
      <c r="Z22" s="254">
        <v>32</v>
      </c>
      <c r="AA22" s="254">
        <v>19</v>
      </c>
      <c r="AB22" s="254">
        <v>18</v>
      </c>
      <c r="AC22" s="254">
        <v>14</v>
      </c>
      <c r="AD22" s="254">
        <v>37</v>
      </c>
      <c r="AE22" s="257">
        <v>26</v>
      </c>
      <c r="AF22" s="258">
        <f aca="true" t="shared" si="4" ref="AF22:AG29">T22+V22+X22+Z22+AB22+AD22</f>
        <v>197</v>
      </c>
      <c r="AG22" s="253">
        <f t="shared" si="4"/>
        <v>125</v>
      </c>
    </row>
    <row r="23" spans="1:33" ht="24.75" customHeight="1">
      <c r="A23" s="207">
        <v>3</v>
      </c>
      <c r="B23" s="208" t="s">
        <v>35</v>
      </c>
      <c r="C23" s="251" t="s">
        <v>36</v>
      </c>
      <c r="D23" s="252">
        <f t="shared" si="3"/>
        <v>178</v>
      </c>
      <c r="E23" s="253">
        <f t="shared" si="3"/>
        <v>98</v>
      </c>
      <c r="F23" s="254">
        <v>24</v>
      </c>
      <c r="G23" s="254">
        <v>18</v>
      </c>
      <c r="H23" s="254">
        <v>58</v>
      </c>
      <c r="I23" s="254">
        <v>37</v>
      </c>
      <c r="J23" s="254">
        <v>43</v>
      </c>
      <c r="K23" s="254">
        <v>18</v>
      </c>
      <c r="L23" s="254">
        <v>20</v>
      </c>
      <c r="M23" s="254">
        <v>11</v>
      </c>
      <c r="N23" s="254">
        <v>10</v>
      </c>
      <c r="O23" s="254">
        <v>3</v>
      </c>
      <c r="P23" s="254">
        <v>2</v>
      </c>
      <c r="Q23" s="254">
        <v>0</v>
      </c>
      <c r="R23" s="254">
        <v>21</v>
      </c>
      <c r="S23" s="255">
        <v>11</v>
      </c>
      <c r="T23" s="256">
        <v>27</v>
      </c>
      <c r="U23" s="254">
        <v>13</v>
      </c>
      <c r="V23" s="254">
        <v>35</v>
      </c>
      <c r="W23" s="254">
        <v>20</v>
      </c>
      <c r="X23" s="254">
        <v>26</v>
      </c>
      <c r="Y23" s="254">
        <v>9</v>
      </c>
      <c r="Z23" s="254">
        <v>29</v>
      </c>
      <c r="AA23" s="254">
        <v>18</v>
      </c>
      <c r="AB23" s="254">
        <v>26</v>
      </c>
      <c r="AC23" s="254">
        <v>14</v>
      </c>
      <c r="AD23" s="254">
        <v>35</v>
      </c>
      <c r="AE23" s="257">
        <v>24</v>
      </c>
      <c r="AF23" s="258">
        <f t="shared" si="4"/>
        <v>178</v>
      </c>
      <c r="AG23" s="253">
        <f t="shared" si="4"/>
        <v>98</v>
      </c>
    </row>
    <row r="24" spans="1:33" ht="24.75" customHeight="1">
      <c r="A24" s="207">
        <v>4</v>
      </c>
      <c r="B24" s="208" t="s">
        <v>37</v>
      </c>
      <c r="C24" s="251" t="s">
        <v>38</v>
      </c>
      <c r="D24" s="252">
        <f t="shared" si="3"/>
        <v>128</v>
      </c>
      <c r="E24" s="253">
        <f t="shared" si="3"/>
        <v>76</v>
      </c>
      <c r="F24" s="254">
        <v>20</v>
      </c>
      <c r="G24" s="254">
        <v>14</v>
      </c>
      <c r="H24" s="254">
        <v>34</v>
      </c>
      <c r="I24" s="254">
        <v>21</v>
      </c>
      <c r="J24" s="254">
        <v>23</v>
      </c>
      <c r="K24" s="254">
        <v>9</v>
      </c>
      <c r="L24" s="254">
        <v>18</v>
      </c>
      <c r="M24" s="254">
        <v>11</v>
      </c>
      <c r="N24" s="254">
        <v>3</v>
      </c>
      <c r="O24" s="254">
        <v>2</v>
      </c>
      <c r="P24" s="254">
        <v>5</v>
      </c>
      <c r="Q24" s="254">
        <v>1</v>
      </c>
      <c r="R24" s="254">
        <v>25</v>
      </c>
      <c r="S24" s="255">
        <v>18</v>
      </c>
      <c r="T24" s="256">
        <v>17</v>
      </c>
      <c r="U24" s="254">
        <v>6</v>
      </c>
      <c r="V24" s="254">
        <v>35</v>
      </c>
      <c r="W24" s="254">
        <v>17</v>
      </c>
      <c r="X24" s="254">
        <v>22</v>
      </c>
      <c r="Y24" s="254">
        <v>14</v>
      </c>
      <c r="Z24" s="254">
        <v>20</v>
      </c>
      <c r="AA24" s="254">
        <v>13</v>
      </c>
      <c r="AB24" s="254">
        <v>15</v>
      </c>
      <c r="AC24" s="254">
        <v>12</v>
      </c>
      <c r="AD24" s="254">
        <v>19</v>
      </c>
      <c r="AE24" s="257">
        <v>14</v>
      </c>
      <c r="AF24" s="258">
        <f t="shared" si="4"/>
        <v>128</v>
      </c>
      <c r="AG24" s="253">
        <f t="shared" si="4"/>
        <v>76</v>
      </c>
    </row>
    <row r="25" spans="1:33" ht="24.75" customHeight="1">
      <c r="A25" s="207">
        <v>5</v>
      </c>
      <c r="B25" s="208" t="s">
        <v>39</v>
      </c>
      <c r="C25" s="251" t="s">
        <v>40</v>
      </c>
      <c r="D25" s="252">
        <f t="shared" si="3"/>
        <v>145</v>
      </c>
      <c r="E25" s="253">
        <f t="shared" si="3"/>
        <v>82</v>
      </c>
      <c r="F25" s="254">
        <v>20</v>
      </c>
      <c r="G25" s="254">
        <v>17</v>
      </c>
      <c r="H25" s="254">
        <v>51</v>
      </c>
      <c r="I25" s="254">
        <v>30</v>
      </c>
      <c r="J25" s="254">
        <v>22</v>
      </c>
      <c r="K25" s="254">
        <v>9</v>
      </c>
      <c r="L25" s="254">
        <v>25</v>
      </c>
      <c r="M25" s="254">
        <v>11</v>
      </c>
      <c r="N25" s="254">
        <v>8</v>
      </c>
      <c r="O25" s="254">
        <v>3</v>
      </c>
      <c r="P25" s="254">
        <v>4</v>
      </c>
      <c r="Q25" s="254">
        <v>2</v>
      </c>
      <c r="R25" s="254">
        <v>15</v>
      </c>
      <c r="S25" s="255">
        <v>10</v>
      </c>
      <c r="T25" s="256">
        <v>23</v>
      </c>
      <c r="U25" s="254">
        <v>11</v>
      </c>
      <c r="V25" s="254">
        <v>38</v>
      </c>
      <c r="W25" s="254">
        <v>19</v>
      </c>
      <c r="X25" s="254">
        <v>26</v>
      </c>
      <c r="Y25" s="254">
        <v>13</v>
      </c>
      <c r="Z25" s="254">
        <v>22</v>
      </c>
      <c r="AA25" s="254">
        <v>15</v>
      </c>
      <c r="AB25" s="254">
        <v>16</v>
      </c>
      <c r="AC25" s="254">
        <v>11</v>
      </c>
      <c r="AD25" s="254">
        <v>20</v>
      </c>
      <c r="AE25" s="257">
        <v>13</v>
      </c>
      <c r="AF25" s="258">
        <f t="shared" si="4"/>
        <v>145</v>
      </c>
      <c r="AG25" s="253">
        <f t="shared" si="4"/>
        <v>82</v>
      </c>
    </row>
    <row r="26" spans="1:33" ht="24.75" customHeight="1">
      <c r="A26" s="207">
        <v>6</v>
      </c>
      <c r="B26" s="208" t="s">
        <v>41</v>
      </c>
      <c r="C26" s="251" t="s">
        <v>42</v>
      </c>
      <c r="D26" s="252">
        <f t="shared" si="3"/>
        <v>128</v>
      </c>
      <c r="E26" s="253">
        <f t="shared" si="3"/>
        <v>91</v>
      </c>
      <c r="F26" s="254">
        <v>15</v>
      </c>
      <c r="G26" s="254">
        <v>14</v>
      </c>
      <c r="H26" s="254">
        <v>39</v>
      </c>
      <c r="I26" s="254">
        <v>30</v>
      </c>
      <c r="J26" s="254">
        <v>21</v>
      </c>
      <c r="K26" s="254">
        <v>14</v>
      </c>
      <c r="L26" s="254">
        <v>24</v>
      </c>
      <c r="M26" s="254">
        <v>15</v>
      </c>
      <c r="N26" s="254">
        <v>7</v>
      </c>
      <c r="O26" s="254">
        <v>4</v>
      </c>
      <c r="P26" s="254">
        <v>3</v>
      </c>
      <c r="Q26" s="254">
        <v>0</v>
      </c>
      <c r="R26" s="254">
        <v>19</v>
      </c>
      <c r="S26" s="255">
        <v>14</v>
      </c>
      <c r="T26" s="256">
        <v>11</v>
      </c>
      <c r="U26" s="254">
        <v>5</v>
      </c>
      <c r="V26" s="254">
        <v>30</v>
      </c>
      <c r="W26" s="254">
        <v>15</v>
      </c>
      <c r="X26" s="254">
        <v>18</v>
      </c>
      <c r="Y26" s="254">
        <v>13</v>
      </c>
      <c r="Z26" s="254">
        <v>24</v>
      </c>
      <c r="AA26" s="254">
        <v>16</v>
      </c>
      <c r="AB26" s="254">
        <v>15</v>
      </c>
      <c r="AC26" s="254">
        <v>14</v>
      </c>
      <c r="AD26" s="254">
        <v>30</v>
      </c>
      <c r="AE26" s="257">
        <v>28</v>
      </c>
      <c r="AF26" s="258">
        <f t="shared" si="4"/>
        <v>128</v>
      </c>
      <c r="AG26" s="253">
        <f t="shared" si="4"/>
        <v>91</v>
      </c>
    </row>
    <row r="27" spans="1:33" ht="24.75" customHeight="1">
      <c r="A27" s="207">
        <v>7</v>
      </c>
      <c r="B27" s="208" t="s">
        <v>43</v>
      </c>
      <c r="C27" s="251" t="s">
        <v>44</v>
      </c>
      <c r="D27" s="252">
        <f t="shared" si="3"/>
        <v>389</v>
      </c>
      <c r="E27" s="253">
        <f t="shared" si="3"/>
        <v>244</v>
      </c>
      <c r="F27" s="254">
        <v>62</v>
      </c>
      <c r="G27" s="254">
        <v>49</v>
      </c>
      <c r="H27" s="254">
        <v>121</v>
      </c>
      <c r="I27" s="254">
        <v>84</v>
      </c>
      <c r="J27" s="254">
        <v>67</v>
      </c>
      <c r="K27" s="254">
        <v>35</v>
      </c>
      <c r="L27" s="254">
        <v>61</v>
      </c>
      <c r="M27" s="254">
        <v>29</v>
      </c>
      <c r="N27" s="254">
        <v>23</v>
      </c>
      <c r="O27" s="254">
        <v>12</v>
      </c>
      <c r="P27" s="254">
        <v>8</v>
      </c>
      <c r="Q27" s="254">
        <v>2</v>
      </c>
      <c r="R27" s="254">
        <v>47</v>
      </c>
      <c r="S27" s="255">
        <v>33</v>
      </c>
      <c r="T27" s="256">
        <v>50</v>
      </c>
      <c r="U27" s="254">
        <v>16</v>
      </c>
      <c r="V27" s="254">
        <v>87</v>
      </c>
      <c r="W27" s="254">
        <v>43</v>
      </c>
      <c r="X27" s="254">
        <v>59</v>
      </c>
      <c r="Y27" s="254">
        <v>35</v>
      </c>
      <c r="Z27" s="254">
        <v>47</v>
      </c>
      <c r="AA27" s="254">
        <v>29</v>
      </c>
      <c r="AB27" s="254">
        <v>57</v>
      </c>
      <c r="AC27" s="254">
        <v>44</v>
      </c>
      <c r="AD27" s="254">
        <v>89</v>
      </c>
      <c r="AE27" s="257">
        <v>77</v>
      </c>
      <c r="AF27" s="258">
        <f t="shared" si="4"/>
        <v>389</v>
      </c>
      <c r="AG27" s="253">
        <f t="shared" si="4"/>
        <v>244</v>
      </c>
    </row>
    <row r="28" spans="1:33" ht="24.75" customHeight="1">
      <c r="A28" s="207">
        <v>8</v>
      </c>
      <c r="B28" s="208" t="s">
        <v>31</v>
      </c>
      <c r="C28" s="251" t="s">
        <v>45</v>
      </c>
      <c r="D28" s="252">
        <f t="shared" si="3"/>
        <v>221</v>
      </c>
      <c r="E28" s="253">
        <f t="shared" si="3"/>
        <v>153</v>
      </c>
      <c r="F28" s="254">
        <v>33</v>
      </c>
      <c r="G28" s="254">
        <v>25</v>
      </c>
      <c r="H28" s="254">
        <v>59</v>
      </c>
      <c r="I28" s="254">
        <v>40</v>
      </c>
      <c r="J28" s="254">
        <v>33</v>
      </c>
      <c r="K28" s="254">
        <v>24</v>
      </c>
      <c r="L28" s="254">
        <v>44</v>
      </c>
      <c r="M28" s="254">
        <v>27</v>
      </c>
      <c r="N28" s="254">
        <v>17</v>
      </c>
      <c r="O28" s="254">
        <v>9</v>
      </c>
      <c r="P28" s="254">
        <v>7</v>
      </c>
      <c r="Q28" s="254">
        <v>3</v>
      </c>
      <c r="R28" s="254">
        <v>28</v>
      </c>
      <c r="S28" s="255">
        <v>25</v>
      </c>
      <c r="T28" s="256">
        <v>42</v>
      </c>
      <c r="U28" s="254">
        <v>24</v>
      </c>
      <c r="V28" s="254">
        <v>55</v>
      </c>
      <c r="W28" s="254">
        <v>29</v>
      </c>
      <c r="X28" s="254">
        <v>34</v>
      </c>
      <c r="Y28" s="254">
        <v>25</v>
      </c>
      <c r="Z28" s="254">
        <v>32</v>
      </c>
      <c r="AA28" s="254">
        <v>25</v>
      </c>
      <c r="AB28" s="254">
        <v>26</v>
      </c>
      <c r="AC28" s="254">
        <v>21</v>
      </c>
      <c r="AD28" s="254">
        <v>32</v>
      </c>
      <c r="AE28" s="257">
        <v>29</v>
      </c>
      <c r="AF28" s="258">
        <f t="shared" si="4"/>
        <v>221</v>
      </c>
      <c r="AG28" s="253">
        <f t="shared" si="4"/>
        <v>153</v>
      </c>
    </row>
    <row r="29" spans="1:33" ht="24.75" customHeight="1" thickBot="1">
      <c r="A29" s="194">
        <v>9</v>
      </c>
      <c r="B29" s="195" t="s">
        <v>46</v>
      </c>
      <c r="C29" s="196" t="s">
        <v>47</v>
      </c>
      <c r="D29" s="244">
        <f t="shared" si="3"/>
        <v>311</v>
      </c>
      <c r="E29" s="245">
        <f t="shared" si="3"/>
        <v>180</v>
      </c>
      <c r="F29" s="246">
        <v>45</v>
      </c>
      <c r="G29" s="246">
        <v>34</v>
      </c>
      <c r="H29" s="246">
        <v>83</v>
      </c>
      <c r="I29" s="246">
        <v>54</v>
      </c>
      <c r="J29" s="246">
        <v>54</v>
      </c>
      <c r="K29" s="246">
        <v>26</v>
      </c>
      <c r="L29" s="246">
        <v>56</v>
      </c>
      <c r="M29" s="246">
        <v>23</v>
      </c>
      <c r="N29" s="246">
        <v>26</v>
      </c>
      <c r="O29" s="246">
        <v>13</v>
      </c>
      <c r="P29" s="246">
        <v>9</v>
      </c>
      <c r="Q29" s="246">
        <v>4</v>
      </c>
      <c r="R29" s="246">
        <v>38</v>
      </c>
      <c r="S29" s="247">
        <v>26</v>
      </c>
      <c r="T29" s="248">
        <v>41</v>
      </c>
      <c r="U29" s="246">
        <v>13</v>
      </c>
      <c r="V29" s="246">
        <v>80</v>
      </c>
      <c r="W29" s="246">
        <v>35</v>
      </c>
      <c r="X29" s="246">
        <v>51</v>
      </c>
      <c r="Y29" s="246">
        <v>33</v>
      </c>
      <c r="Z29" s="246">
        <v>52</v>
      </c>
      <c r="AA29" s="246">
        <v>35</v>
      </c>
      <c r="AB29" s="246">
        <v>21</v>
      </c>
      <c r="AC29" s="246">
        <v>16</v>
      </c>
      <c r="AD29" s="246">
        <v>66</v>
      </c>
      <c r="AE29" s="249">
        <v>48</v>
      </c>
      <c r="AF29" s="259">
        <f t="shared" si="4"/>
        <v>311</v>
      </c>
      <c r="AG29" s="260">
        <f t="shared" si="4"/>
        <v>180</v>
      </c>
    </row>
    <row r="30" spans="1:33" ht="19.5" customHeight="1" thickBot="1">
      <c r="A30" s="261"/>
      <c r="B30" s="262" t="s">
        <v>80</v>
      </c>
      <c r="C30" s="263"/>
      <c r="D30" s="264">
        <f>D21+D22+D24+D23+D25+D26+D27+D28+D29</f>
        <v>2585</v>
      </c>
      <c r="E30" s="265">
        <f>E21+E22+E24+E23+E25+E26+E27+E28+E29</f>
        <v>1621</v>
      </c>
      <c r="F30" s="225">
        <f aca="true" t="shared" si="5" ref="F30:AE30">F21+F22+F23+F24+F25+F26+F27+F28+F29</f>
        <v>375</v>
      </c>
      <c r="G30" s="223">
        <f t="shared" si="5"/>
        <v>276</v>
      </c>
      <c r="H30" s="223">
        <f t="shared" si="5"/>
        <v>741</v>
      </c>
      <c r="I30" s="223">
        <f t="shared" si="5"/>
        <v>509</v>
      </c>
      <c r="J30" s="223">
        <f t="shared" si="5"/>
        <v>425</v>
      </c>
      <c r="K30" s="223">
        <f t="shared" si="5"/>
        <v>227</v>
      </c>
      <c r="L30" s="223">
        <f t="shared" si="5"/>
        <v>411</v>
      </c>
      <c r="M30" s="223">
        <f t="shared" si="5"/>
        <v>220</v>
      </c>
      <c r="N30" s="223">
        <f t="shared" si="5"/>
        <v>223</v>
      </c>
      <c r="O30" s="223">
        <f t="shared" si="5"/>
        <v>118</v>
      </c>
      <c r="P30" s="223">
        <f t="shared" si="5"/>
        <v>109</v>
      </c>
      <c r="Q30" s="223">
        <f t="shared" si="5"/>
        <v>55</v>
      </c>
      <c r="R30" s="223">
        <f t="shared" si="5"/>
        <v>301</v>
      </c>
      <c r="S30" s="266">
        <f t="shared" si="5"/>
        <v>216</v>
      </c>
      <c r="T30" s="221">
        <f t="shared" si="5"/>
        <v>370</v>
      </c>
      <c r="U30" s="223">
        <f t="shared" si="5"/>
        <v>160</v>
      </c>
      <c r="V30" s="223">
        <f t="shared" si="5"/>
        <v>604</v>
      </c>
      <c r="W30" s="223">
        <f t="shared" si="5"/>
        <v>309</v>
      </c>
      <c r="X30" s="223">
        <f t="shared" si="5"/>
        <v>417</v>
      </c>
      <c r="Y30" s="223">
        <f t="shared" si="5"/>
        <v>271</v>
      </c>
      <c r="Z30" s="223">
        <f t="shared" si="5"/>
        <v>407</v>
      </c>
      <c r="AA30" s="223">
        <f t="shared" si="5"/>
        <v>279</v>
      </c>
      <c r="AB30" s="223">
        <f t="shared" si="5"/>
        <v>304</v>
      </c>
      <c r="AC30" s="223">
        <f t="shared" si="5"/>
        <v>224</v>
      </c>
      <c r="AD30" s="223">
        <f t="shared" si="5"/>
        <v>483</v>
      </c>
      <c r="AE30" s="222">
        <f t="shared" si="5"/>
        <v>378</v>
      </c>
      <c r="AF30" s="267">
        <f>AF21+AF22+AF24+AF23+AF25+AF26+AF27+AF28+AF29</f>
        <v>2585</v>
      </c>
      <c r="AG30" s="268">
        <f>AG21+AG22+AG24+AG23+AG25+AG26+AG27+AG28+AG29</f>
        <v>1621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Y31" sqref="Y31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269" t="s">
        <v>64</v>
      </c>
      <c r="B2" s="269"/>
      <c r="C2" s="269"/>
      <c r="D2" s="270" t="s">
        <v>97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3"/>
      <c r="AW2" s="273"/>
      <c r="AX2" s="273"/>
    </row>
    <row r="3" spans="1:50" ht="19.5" customHeight="1">
      <c r="A3" s="269"/>
      <c r="B3" s="269"/>
      <c r="C3" s="269"/>
      <c r="D3" s="274" t="str">
        <f>'ogolne (12)'!M3</f>
        <v>od 01 grudnia 2015 roku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76" t="str">
        <f>'ogolne (12)'!Y3</f>
        <v>do 31 grudnia 2015 roku</v>
      </c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7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3"/>
      <c r="AW3" s="273"/>
      <c r="AX3" s="273"/>
    </row>
    <row r="4" spans="1:47" ht="13.5" customHeight="1" thickBo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</row>
    <row r="5" spans="1:47" ht="22.5" customHeight="1">
      <c r="A5" s="280" t="s">
        <v>98</v>
      </c>
      <c r="B5" s="281" t="s">
        <v>99</v>
      </c>
      <c r="C5" s="282"/>
      <c r="D5" s="283" t="s">
        <v>100</v>
      </c>
      <c r="E5" s="284"/>
      <c r="F5" s="285" t="s">
        <v>101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  <c r="AL5" s="288"/>
      <c r="AM5" s="288"/>
      <c r="AN5" s="288"/>
      <c r="AO5" s="288"/>
      <c r="AP5" s="288"/>
      <c r="AQ5" s="288"/>
      <c r="AR5" s="288"/>
      <c r="AS5" s="288"/>
      <c r="AT5" s="288"/>
      <c r="AU5" s="288"/>
    </row>
    <row r="6" spans="1:47" ht="21.75" customHeight="1">
      <c r="A6" s="289"/>
      <c r="B6" s="290"/>
      <c r="C6" s="291"/>
      <c r="D6" s="292"/>
      <c r="E6" s="293"/>
      <c r="F6" s="294" t="s">
        <v>102</v>
      </c>
      <c r="G6" s="294"/>
      <c r="H6" s="295" t="s">
        <v>103</v>
      </c>
      <c r="I6" s="295"/>
      <c r="J6" s="296" t="s">
        <v>104</v>
      </c>
      <c r="K6" s="294"/>
      <c r="L6" s="295" t="s">
        <v>105</v>
      </c>
      <c r="M6" s="295"/>
      <c r="N6" s="297" t="s">
        <v>101</v>
      </c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9"/>
      <c r="AL6" s="300"/>
      <c r="AM6" s="300"/>
      <c r="AN6" s="300"/>
      <c r="AO6" s="300"/>
      <c r="AP6" s="300"/>
      <c r="AQ6" s="300"/>
      <c r="AR6" s="300"/>
      <c r="AS6" s="300"/>
      <c r="AT6" s="300"/>
      <c r="AU6" s="300"/>
    </row>
    <row r="7" spans="1:47" ht="86.25" customHeight="1">
      <c r="A7" s="289"/>
      <c r="B7" s="290"/>
      <c r="C7" s="291"/>
      <c r="D7" s="292"/>
      <c r="E7" s="293"/>
      <c r="F7" s="301"/>
      <c r="G7" s="301"/>
      <c r="H7" s="295"/>
      <c r="I7" s="295"/>
      <c r="J7" s="302"/>
      <c r="K7" s="301"/>
      <c r="L7" s="295"/>
      <c r="M7" s="295"/>
      <c r="N7" s="303" t="s">
        <v>106</v>
      </c>
      <c r="O7" s="304"/>
      <c r="P7" s="303" t="s">
        <v>107</v>
      </c>
      <c r="Q7" s="304"/>
      <c r="R7" s="303" t="s">
        <v>108</v>
      </c>
      <c r="S7" s="304"/>
      <c r="T7" s="303" t="s">
        <v>109</v>
      </c>
      <c r="U7" s="304"/>
      <c r="V7" s="295" t="s">
        <v>110</v>
      </c>
      <c r="W7" s="295"/>
      <c r="X7" s="295" t="s">
        <v>111</v>
      </c>
      <c r="Y7" s="295"/>
      <c r="Z7" s="295" t="s">
        <v>112</v>
      </c>
      <c r="AA7" s="295"/>
      <c r="AB7" s="305" t="s">
        <v>113</v>
      </c>
      <c r="AC7" s="305"/>
      <c r="AD7" s="303" t="s">
        <v>114</v>
      </c>
      <c r="AE7" s="304"/>
      <c r="AF7" s="303" t="s">
        <v>115</v>
      </c>
      <c r="AG7" s="304"/>
      <c r="AH7" s="303" t="s">
        <v>116</v>
      </c>
      <c r="AI7" s="304"/>
      <c r="AJ7" s="303" t="s">
        <v>117</v>
      </c>
      <c r="AK7" s="306"/>
      <c r="AL7" s="300"/>
      <c r="AM7" s="300"/>
      <c r="AN7" s="300"/>
      <c r="AO7" s="300"/>
      <c r="AP7" s="300"/>
      <c r="AQ7" s="300"/>
      <c r="AR7" s="300"/>
      <c r="AS7" s="300"/>
      <c r="AT7" s="300"/>
      <c r="AU7" s="300"/>
    </row>
    <row r="8" spans="1:47" ht="19.5" customHeight="1" thickBot="1">
      <c r="A8" s="307"/>
      <c r="B8" s="308" t="s">
        <v>29</v>
      </c>
      <c r="C8" s="309" t="s">
        <v>30</v>
      </c>
      <c r="D8" s="140" t="s">
        <v>29</v>
      </c>
      <c r="E8" s="61" t="s">
        <v>30</v>
      </c>
      <c r="F8" s="56" t="s">
        <v>29</v>
      </c>
      <c r="G8" s="59" t="s">
        <v>30</v>
      </c>
      <c r="H8" s="60" t="s">
        <v>29</v>
      </c>
      <c r="I8" s="61" t="s">
        <v>30</v>
      </c>
      <c r="J8" s="56" t="s">
        <v>29</v>
      </c>
      <c r="K8" s="59" t="s">
        <v>30</v>
      </c>
      <c r="L8" s="60" t="s">
        <v>29</v>
      </c>
      <c r="M8" s="61" t="s">
        <v>30</v>
      </c>
      <c r="N8" s="56" t="s">
        <v>29</v>
      </c>
      <c r="O8" s="59" t="s">
        <v>30</v>
      </c>
      <c r="P8" s="56" t="s">
        <v>29</v>
      </c>
      <c r="Q8" s="59" t="s">
        <v>30</v>
      </c>
      <c r="R8" s="56" t="s">
        <v>29</v>
      </c>
      <c r="S8" s="59" t="s">
        <v>30</v>
      </c>
      <c r="T8" s="56" t="s">
        <v>29</v>
      </c>
      <c r="U8" s="59" t="s">
        <v>30</v>
      </c>
      <c r="V8" s="60" t="s">
        <v>29</v>
      </c>
      <c r="W8" s="61" t="s">
        <v>30</v>
      </c>
      <c r="X8" s="60" t="s">
        <v>29</v>
      </c>
      <c r="Y8" s="61" t="s">
        <v>30</v>
      </c>
      <c r="Z8" s="60" t="s">
        <v>29</v>
      </c>
      <c r="AA8" s="310" t="s">
        <v>30</v>
      </c>
      <c r="AB8" s="311" t="s">
        <v>29</v>
      </c>
      <c r="AC8" s="61" t="s">
        <v>30</v>
      </c>
      <c r="AD8" s="56">
        <v>82</v>
      </c>
      <c r="AE8" s="59" t="s">
        <v>30</v>
      </c>
      <c r="AF8" s="56" t="s">
        <v>29</v>
      </c>
      <c r="AG8" s="59" t="s">
        <v>30</v>
      </c>
      <c r="AH8" s="56" t="s">
        <v>29</v>
      </c>
      <c r="AI8" s="59" t="s">
        <v>30</v>
      </c>
      <c r="AJ8" s="56" t="s">
        <v>29</v>
      </c>
      <c r="AK8" s="141" t="s">
        <v>30</v>
      </c>
      <c r="AL8" s="312"/>
      <c r="AM8" s="312"/>
      <c r="AN8" s="312"/>
      <c r="AO8" s="312"/>
      <c r="AP8" s="312"/>
      <c r="AQ8" s="312"/>
      <c r="AR8" s="312"/>
      <c r="AS8" s="312"/>
      <c r="AT8" s="312"/>
      <c r="AU8" s="312"/>
    </row>
    <row r="9" spans="1:47" ht="21" customHeight="1">
      <c r="A9" s="313" t="s">
        <v>118</v>
      </c>
      <c r="B9" s="314">
        <f>F9+L9+D24+H24+L24+N24+R24+T24+V24+X24+Z24+AB24+AD24+AF24+AH24+AJ24</f>
        <v>198</v>
      </c>
      <c r="C9" s="315">
        <f>G9+M9+E24+I24+M24+O24+S24+U24+W24+Y24+AA24+AC24+AE24+AG24+AI24+AK24</f>
        <v>105</v>
      </c>
      <c r="D9" s="316">
        <v>118</v>
      </c>
      <c r="E9" s="317">
        <v>68</v>
      </c>
      <c r="F9" s="317">
        <v>78</v>
      </c>
      <c r="G9" s="317">
        <v>49</v>
      </c>
      <c r="H9" s="317">
        <v>1</v>
      </c>
      <c r="I9" s="317">
        <v>1</v>
      </c>
      <c r="J9" s="317">
        <v>0</v>
      </c>
      <c r="K9" s="317">
        <v>0</v>
      </c>
      <c r="L9" s="317">
        <v>40</v>
      </c>
      <c r="M9" s="317">
        <v>19</v>
      </c>
      <c r="N9" s="317">
        <v>1</v>
      </c>
      <c r="O9" s="317">
        <v>1</v>
      </c>
      <c r="P9" s="317">
        <v>0</v>
      </c>
      <c r="Q9" s="317">
        <v>0</v>
      </c>
      <c r="R9" s="317">
        <v>26</v>
      </c>
      <c r="S9" s="317">
        <v>10</v>
      </c>
      <c r="T9" s="317">
        <v>1</v>
      </c>
      <c r="U9" s="317">
        <v>1</v>
      </c>
      <c r="V9" s="317">
        <v>7</v>
      </c>
      <c r="W9" s="317">
        <v>4</v>
      </c>
      <c r="X9" s="317">
        <v>6</v>
      </c>
      <c r="Y9" s="317">
        <v>4</v>
      </c>
      <c r="Z9" s="317">
        <v>0</v>
      </c>
      <c r="AA9" s="317">
        <v>0</v>
      </c>
      <c r="AB9" s="317">
        <v>0</v>
      </c>
      <c r="AC9" s="317">
        <v>0</v>
      </c>
      <c r="AD9" s="317">
        <v>0</v>
      </c>
      <c r="AE9" s="317">
        <v>0</v>
      </c>
      <c r="AF9" s="317">
        <v>0</v>
      </c>
      <c r="AG9" s="318">
        <v>0</v>
      </c>
      <c r="AH9" s="317">
        <v>0</v>
      </c>
      <c r="AI9" s="319">
        <v>0</v>
      </c>
      <c r="AJ9" s="317">
        <v>0</v>
      </c>
      <c r="AK9" s="320">
        <v>0</v>
      </c>
      <c r="AL9" s="321"/>
      <c r="AM9" s="321"/>
      <c r="AN9" s="321"/>
      <c r="AO9" s="321"/>
      <c r="AP9" s="321"/>
      <c r="AQ9" s="321"/>
      <c r="AR9" s="321"/>
      <c r="AS9" s="321"/>
      <c r="AT9" s="321"/>
      <c r="AU9" s="321"/>
    </row>
    <row r="10" spans="1:47" ht="21" customHeight="1">
      <c r="A10" s="322" t="s">
        <v>33</v>
      </c>
      <c r="B10" s="323">
        <f aca="true" t="shared" si="0" ref="B10:C17">F10+L10+D25+H25+L25+N25+R25+T25+V25+X25+Z25+AB25+AD25+AF25+AH25+AJ25</f>
        <v>45</v>
      </c>
      <c r="C10" s="324">
        <f t="shared" si="0"/>
        <v>23</v>
      </c>
      <c r="D10" s="325">
        <v>36</v>
      </c>
      <c r="E10" s="326">
        <v>18</v>
      </c>
      <c r="F10" s="326">
        <v>31</v>
      </c>
      <c r="G10" s="326">
        <v>15</v>
      </c>
      <c r="H10" s="326">
        <v>0</v>
      </c>
      <c r="I10" s="326">
        <v>0</v>
      </c>
      <c r="J10" s="317">
        <v>0</v>
      </c>
      <c r="K10" s="326">
        <v>0</v>
      </c>
      <c r="L10" s="326">
        <v>5</v>
      </c>
      <c r="M10" s="326">
        <v>3</v>
      </c>
      <c r="N10" s="326">
        <v>1</v>
      </c>
      <c r="O10" s="326">
        <v>1</v>
      </c>
      <c r="P10" s="326">
        <v>0</v>
      </c>
      <c r="Q10" s="326">
        <v>0</v>
      </c>
      <c r="R10" s="326">
        <v>1</v>
      </c>
      <c r="S10" s="326">
        <v>1</v>
      </c>
      <c r="T10" s="326">
        <v>0</v>
      </c>
      <c r="U10" s="326">
        <v>0</v>
      </c>
      <c r="V10" s="326">
        <v>3</v>
      </c>
      <c r="W10" s="326">
        <v>1</v>
      </c>
      <c r="X10" s="326">
        <v>0</v>
      </c>
      <c r="Y10" s="326">
        <v>0</v>
      </c>
      <c r="Z10" s="326">
        <v>0</v>
      </c>
      <c r="AA10" s="326">
        <v>0</v>
      </c>
      <c r="AB10" s="326">
        <v>0</v>
      </c>
      <c r="AC10" s="326">
        <v>0</v>
      </c>
      <c r="AD10" s="326">
        <v>0</v>
      </c>
      <c r="AE10" s="326">
        <v>0</v>
      </c>
      <c r="AF10" s="326">
        <v>0</v>
      </c>
      <c r="AG10" s="327">
        <v>0</v>
      </c>
      <c r="AH10" s="326">
        <v>0</v>
      </c>
      <c r="AI10" s="328">
        <v>0</v>
      </c>
      <c r="AJ10" s="326">
        <v>0</v>
      </c>
      <c r="AK10" s="329">
        <v>0</v>
      </c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</row>
    <row r="11" spans="1:47" ht="21" customHeight="1">
      <c r="A11" s="322" t="s">
        <v>35</v>
      </c>
      <c r="B11" s="323">
        <f t="shared" si="0"/>
        <v>37</v>
      </c>
      <c r="C11" s="324">
        <f t="shared" si="0"/>
        <v>20</v>
      </c>
      <c r="D11" s="325">
        <v>21</v>
      </c>
      <c r="E11" s="326">
        <v>12</v>
      </c>
      <c r="F11" s="326">
        <v>19</v>
      </c>
      <c r="G11" s="326">
        <v>12</v>
      </c>
      <c r="H11" s="326">
        <v>0</v>
      </c>
      <c r="I11" s="326">
        <v>0</v>
      </c>
      <c r="J11" s="317">
        <v>0</v>
      </c>
      <c r="K11" s="326">
        <v>0</v>
      </c>
      <c r="L11" s="326">
        <v>2</v>
      </c>
      <c r="M11" s="326">
        <v>0</v>
      </c>
      <c r="N11" s="326">
        <v>0</v>
      </c>
      <c r="O11" s="326">
        <v>0</v>
      </c>
      <c r="P11" s="326">
        <v>0</v>
      </c>
      <c r="Q11" s="326">
        <v>0</v>
      </c>
      <c r="R11" s="326">
        <v>2</v>
      </c>
      <c r="S11" s="326">
        <v>0</v>
      </c>
      <c r="T11" s="326">
        <v>0</v>
      </c>
      <c r="U11" s="326">
        <v>0</v>
      </c>
      <c r="V11" s="326">
        <v>0</v>
      </c>
      <c r="W11" s="326">
        <v>0</v>
      </c>
      <c r="X11" s="326">
        <v>0</v>
      </c>
      <c r="Y11" s="326">
        <v>0</v>
      </c>
      <c r="Z11" s="326">
        <v>0</v>
      </c>
      <c r="AA11" s="326">
        <v>0</v>
      </c>
      <c r="AB11" s="326">
        <v>0</v>
      </c>
      <c r="AC11" s="326">
        <v>0</v>
      </c>
      <c r="AD11" s="326">
        <v>0</v>
      </c>
      <c r="AE11" s="326">
        <v>0</v>
      </c>
      <c r="AF11" s="326">
        <v>0</v>
      </c>
      <c r="AG11" s="327">
        <v>0</v>
      </c>
      <c r="AH11" s="326">
        <v>0</v>
      </c>
      <c r="AI11" s="328">
        <v>0</v>
      </c>
      <c r="AJ11" s="326">
        <v>0</v>
      </c>
      <c r="AK11" s="329">
        <v>0</v>
      </c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</row>
    <row r="12" spans="1:47" ht="21" customHeight="1">
      <c r="A12" s="322" t="s">
        <v>37</v>
      </c>
      <c r="B12" s="323">
        <f t="shared" si="0"/>
        <v>31</v>
      </c>
      <c r="C12" s="324">
        <f t="shared" si="0"/>
        <v>14</v>
      </c>
      <c r="D12" s="325">
        <v>21</v>
      </c>
      <c r="E12" s="326">
        <v>13</v>
      </c>
      <c r="F12" s="326">
        <v>19</v>
      </c>
      <c r="G12" s="326">
        <v>12</v>
      </c>
      <c r="H12" s="326">
        <v>0</v>
      </c>
      <c r="I12" s="326">
        <v>0</v>
      </c>
      <c r="J12" s="317">
        <v>0</v>
      </c>
      <c r="K12" s="326">
        <v>0</v>
      </c>
      <c r="L12" s="326">
        <v>2</v>
      </c>
      <c r="M12" s="326">
        <v>1</v>
      </c>
      <c r="N12" s="326">
        <v>0</v>
      </c>
      <c r="O12" s="326">
        <v>0</v>
      </c>
      <c r="P12" s="326">
        <v>0</v>
      </c>
      <c r="Q12" s="326">
        <v>0</v>
      </c>
      <c r="R12" s="326">
        <v>1</v>
      </c>
      <c r="S12" s="326">
        <v>0</v>
      </c>
      <c r="T12" s="326">
        <v>0</v>
      </c>
      <c r="U12" s="326">
        <v>0</v>
      </c>
      <c r="V12" s="326">
        <v>1</v>
      </c>
      <c r="W12" s="326">
        <v>1</v>
      </c>
      <c r="X12" s="326">
        <v>0</v>
      </c>
      <c r="Y12" s="330">
        <v>0</v>
      </c>
      <c r="Z12" s="326">
        <v>0</v>
      </c>
      <c r="AA12" s="326">
        <v>0</v>
      </c>
      <c r="AB12" s="326">
        <v>0</v>
      </c>
      <c r="AC12" s="326">
        <v>0</v>
      </c>
      <c r="AD12" s="326">
        <v>0</v>
      </c>
      <c r="AE12" s="326">
        <v>0</v>
      </c>
      <c r="AF12" s="326">
        <v>0</v>
      </c>
      <c r="AG12" s="327">
        <v>0</v>
      </c>
      <c r="AH12" s="326">
        <v>0</v>
      </c>
      <c r="AI12" s="328">
        <v>0</v>
      </c>
      <c r="AJ12" s="326">
        <v>0</v>
      </c>
      <c r="AK12" s="329">
        <v>0</v>
      </c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</row>
    <row r="13" spans="1:47" ht="21" customHeight="1">
      <c r="A13" s="322" t="s">
        <v>39</v>
      </c>
      <c r="B13" s="323">
        <f t="shared" si="0"/>
        <v>40</v>
      </c>
      <c r="C13" s="324">
        <f t="shared" si="0"/>
        <v>17</v>
      </c>
      <c r="D13" s="325">
        <v>26</v>
      </c>
      <c r="E13" s="326">
        <v>11</v>
      </c>
      <c r="F13" s="326">
        <v>22</v>
      </c>
      <c r="G13" s="326">
        <v>10</v>
      </c>
      <c r="H13" s="326">
        <v>1</v>
      </c>
      <c r="I13" s="326">
        <v>0</v>
      </c>
      <c r="J13" s="317">
        <v>0</v>
      </c>
      <c r="K13" s="326">
        <v>0</v>
      </c>
      <c r="L13" s="326">
        <v>4</v>
      </c>
      <c r="M13" s="326">
        <v>1</v>
      </c>
      <c r="N13" s="326">
        <v>0</v>
      </c>
      <c r="O13" s="326">
        <v>0</v>
      </c>
      <c r="P13" s="326">
        <v>0</v>
      </c>
      <c r="Q13" s="326">
        <v>0</v>
      </c>
      <c r="R13" s="326">
        <v>3</v>
      </c>
      <c r="S13" s="326">
        <v>1</v>
      </c>
      <c r="T13" s="326">
        <v>0</v>
      </c>
      <c r="U13" s="326">
        <v>0</v>
      </c>
      <c r="V13" s="326">
        <v>0</v>
      </c>
      <c r="W13" s="326">
        <v>0</v>
      </c>
      <c r="X13" s="326">
        <v>1</v>
      </c>
      <c r="Y13" s="326">
        <v>0</v>
      </c>
      <c r="Z13" s="326">
        <v>0</v>
      </c>
      <c r="AA13" s="326">
        <v>0</v>
      </c>
      <c r="AB13" s="326">
        <v>0</v>
      </c>
      <c r="AC13" s="326">
        <v>0</v>
      </c>
      <c r="AD13" s="326">
        <v>0</v>
      </c>
      <c r="AE13" s="326">
        <v>0</v>
      </c>
      <c r="AF13" s="326">
        <v>0</v>
      </c>
      <c r="AG13" s="327">
        <v>0</v>
      </c>
      <c r="AH13" s="326">
        <v>0</v>
      </c>
      <c r="AI13" s="328">
        <v>0</v>
      </c>
      <c r="AJ13" s="326">
        <v>0</v>
      </c>
      <c r="AK13" s="329">
        <v>0</v>
      </c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</row>
    <row r="14" spans="1:47" ht="21" customHeight="1">
      <c r="A14" s="322" t="s">
        <v>41</v>
      </c>
      <c r="B14" s="323">
        <f t="shared" si="0"/>
        <v>31</v>
      </c>
      <c r="C14" s="324">
        <f t="shared" si="0"/>
        <v>15</v>
      </c>
      <c r="D14" s="325">
        <v>24</v>
      </c>
      <c r="E14" s="326">
        <v>10</v>
      </c>
      <c r="F14" s="326">
        <v>18</v>
      </c>
      <c r="G14" s="326">
        <v>8</v>
      </c>
      <c r="H14" s="326">
        <v>0</v>
      </c>
      <c r="I14" s="326">
        <v>0</v>
      </c>
      <c r="J14" s="317">
        <v>0</v>
      </c>
      <c r="K14" s="326">
        <v>0</v>
      </c>
      <c r="L14" s="326">
        <v>6</v>
      </c>
      <c r="M14" s="326">
        <v>2</v>
      </c>
      <c r="N14" s="326">
        <v>0</v>
      </c>
      <c r="O14" s="326">
        <v>0</v>
      </c>
      <c r="P14" s="326">
        <v>1</v>
      </c>
      <c r="Q14" s="326">
        <v>0</v>
      </c>
      <c r="R14" s="326">
        <v>1</v>
      </c>
      <c r="S14" s="326">
        <v>1</v>
      </c>
      <c r="T14" s="326">
        <v>0</v>
      </c>
      <c r="U14" s="326">
        <v>0</v>
      </c>
      <c r="V14" s="326">
        <v>4</v>
      </c>
      <c r="W14" s="326">
        <v>1</v>
      </c>
      <c r="X14" s="326">
        <v>0</v>
      </c>
      <c r="Y14" s="326">
        <v>0</v>
      </c>
      <c r="Z14" s="326">
        <v>0</v>
      </c>
      <c r="AA14" s="326">
        <v>0</v>
      </c>
      <c r="AB14" s="326">
        <v>0</v>
      </c>
      <c r="AC14" s="326">
        <v>0</v>
      </c>
      <c r="AD14" s="326">
        <v>0</v>
      </c>
      <c r="AE14" s="326">
        <v>0</v>
      </c>
      <c r="AF14" s="326">
        <v>0</v>
      </c>
      <c r="AG14" s="327">
        <v>0</v>
      </c>
      <c r="AH14" s="326">
        <v>0</v>
      </c>
      <c r="AI14" s="328">
        <v>0</v>
      </c>
      <c r="AJ14" s="326">
        <v>0</v>
      </c>
      <c r="AK14" s="329">
        <v>0</v>
      </c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</row>
    <row r="15" spans="1:47" ht="21" customHeight="1">
      <c r="A15" s="322" t="s">
        <v>43</v>
      </c>
      <c r="B15" s="323">
        <f t="shared" si="0"/>
        <v>85</v>
      </c>
      <c r="C15" s="324">
        <f t="shared" si="0"/>
        <v>41</v>
      </c>
      <c r="D15" s="325">
        <v>61</v>
      </c>
      <c r="E15" s="326">
        <v>28</v>
      </c>
      <c r="F15" s="326">
        <v>52</v>
      </c>
      <c r="G15" s="326">
        <v>26</v>
      </c>
      <c r="H15" s="326">
        <v>0</v>
      </c>
      <c r="I15" s="326">
        <v>0</v>
      </c>
      <c r="J15" s="317">
        <v>0</v>
      </c>
      <c r="K15" s="326">
        <v>0</v>
      </c>
      <c r="L15" s="326">
        <v>9</v>
      </c>
      <c r="M15" s="326">
        <v>2</v>
      </c>
      <c r="N15" s="326">
        <v>0</v>
      </c>
      <c r="O15" s="326">
        <v>0</v>
      </c>
      <c r="P15" s="326">
        <v>1</v>
      </c>
      <c r="Q15" s="326">
        <v>0</v>
      </c>
      <c r="R15" s="326">
        <v>5</v>
      </c>
      <c r="S15" s="326">
        <v>0</v>
      </c>
      <c r="T15" s="326">
        <v>0</v>
      </c>
      <c r="U15" s="326">
        <v>0</v>
      </c>
      <c r="V15" s="326">
        <v>2</v>
      </c>
      <c r="W15" s="326">
        <v>1</v>
      </c>
      <c r="X15" s="326">
        <v>1</v>
      </c>
      <c r="Y15" s="326">
        <v>1</v>
      </c>
      <c r="Z15" s="326">
        <v>0</v>
      </c>
      <c r="AA15" s="326">
        <v>0</v>
      </c>
      <c r="AB15" s="326">
        <v>0</v>
      </c>
      <c r="AC15" s="326">
        <v>0</v>
      </c>
      <c r="AD15" s="326">
        <v>0</v>
      </c>
      <c r="AE15" s="326">
        <v>0</v>
      </c>
      <c r="AF15" s="326">
        <v>0</v>
      </c>
      <c r="AG15" s="327">
        <v>0</v>
      </c>
      <c r="AH15" s="326">
        <v>0</v>
      </c>
      <c r="AI15" s="328">
        <v>0</v>
      </c>
      <c r="AJ15" s="326">
        <v>0</v>
      </c>
      <c r="AK15" s="329">
        <v>0</v>
      </c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</row>
    <row r="16" spans="1:47" ht="21" customHeight="1">
      <c r="A16" s="322" t="s">
        <v>119</v>
      </c>
      <c r="B16" s="323">
        <f t="shared" si="0"/>
        <v>50</v>
      </c>
      <c r="C16" s="324">
        <f t="shared" si="0"/>
        <v>24</v>
      </c>
      <c r="D16" s="325">
        <v>28</v>
      </c>
      <c r="E16" s="326">
        <v>14</v>
      </c>
      <c r="F16" s="326">
        <v>24</v>
      </c>
      <c r="G16" s="326">
        <v>13</v>
      </c>
      <c r="H16" s="326">
        <v>1</v>
      </c>
      <c r="I16" s="326">
        <v>0</v>
      </c>
      <c r="J16" s="317">
        <v>0</v>
      </c>
      <c r="K16" s="326">
        <v>0</v>
      </c>
      <c r="L16" s="326">
        <v>4</v>
      </c>
      <c r="M16" s="326">
        <v>1</v>
      </c>
      <c r="N16" s="326">
        <v>0</v>
      </c>
      <c r="O16" s="326">
        <v>0</v>
      </c>
      <c r="P16" s="326">
        <v>0</v>
      </c>
      <c r="Q16" s="326">
        <v>0</v>
      </c>
      <c r="R16" s="326">
        <v>4</v>
      </c>
      <c r="S16" s="326">
        <v>1</v>
      </c>
      <c r="T16" s="326">
        <v>0</v>
      </c>
      <c r="U16" s="326">
        <v>0</v>
      </c>
      <c r="V16" s="326">
        <v>0</v>
      </c>
      <c r="W16" s="326">
        <v>0</v>
      </c>
      <c r="X16" s="326">
        <v>0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0</v>
      </c>
      <c r="AE16" s="326">
        <v>0</v>
      </c>
      <c r="AF16" s="326">
        <v>0</v>
      </c>
      <c r="AG16" s="327">
        <v>0</v>
      </c>
      <c r="AH16" s="326">
        <v>0</v>
      </c>
      <c r="AI16" s="328">
        <v>0</v>
      </c>
      <c r="AJ16" s="326">
        <v>0</v>
      </c>
      <c r="AK16" s="329">
        <v>0</v>
      </c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</row>
    <row r="17" spans="1:47" ht="21" customHeight="1">
      <c r="A17" s="322" t="s">
        <v>46</v>
      </c>
      <c r="B17" s="331">
        <f t="shared" si="0"/>
        <v>58</v>
      </c>
      <c r="C17" s="332">
        <f>G17+M17+E32+I32+M32+O32+S32+U32+W32+Y32+AA32+AC32+AE32+AG32+AI32+AK32</f>
        <v>34</v>
      </c>
      <c r="D17" s="325">
        <v>41</v>
      </c>
      <c r="E17" s="326">
        <v>25</v>
      </c>
      <c r="F17" s="326">
        <v>33</v>
      </c>
      <c r="G17" s="326">
        <v>23</v>
      </c>
      <c r="H17" s="326">
        <v>0</v>
      </c>
      <c r="I17" s="326">
        <v>0</v>
      </c>
      <c r="J17" s="317">
        <v>0</v>
      </c>
      <c r="K17" s="326">
        <v>0</v>
      </c>
      <c r="L17" s="326">
        <v>8</v>
      </c>
      <c r="M17" s="326">
        <v>2</v>
      </c>
      <c r="N17" s="326">
        <v>0</v>
      </c>
      <c r="O17" s="326">
        <v>0</v>
      </c>
      <c r="P17" s="326">
        <v>0</v>
      </c>
      <c r="Q17" s="326">
        <v>0</v>
      </c>
      <c r="R17" s="326">
        <v>5</v>
      </c>
      <c r="S17" s="326">
        <v>2</v>
      </c>
      <c r="T17" s="326">
        <v>0</v>
      </c>
      <c r="U17" s="326">
        <v>0</v>
      </c>
      <c r="V17" s="326">
        <v>2</v>
      </c>
      <c r="W17" s="326">
        <v>0</v>
      </c>
      <c r="X17" s="326">
        <v>1</v>
      </c>
      <c r="Y17" s="330">
        <v>0</v>
      </c>
      <c r="Z17" s="326">
        <v>0</v>
      </c>
      <c r="AA17" s="326">
        <v>0</v>
      </c>
      <c r="AB17" s="326">
        <v>0</v>
      </c>
      <c r="AC17" s="326">
        <v>0</v>
      </c>
      <c r="AD17" s="326">
        <v>0</v>
      </c>
      <c r="AE17" s="326">
        <v>0</v>
      </c>
      <c r="AF17" s="326">
        <v>0</v>
      </c>
      <c r="AG17" s="327">
        <v>0</v>
      </c>
      <c r="AH17" s="326">
        <v>0</v>
      </c>
      <c r="AI17" s="328">
        <v>0</v>
      </c>
      <c r="AJ17" s="326">
        <v>0</v>
      </c>
      <c r="AK17" s="329">
        <v>0</v>
      </c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</row>
    <row r="18" spans="1:47" ht="30" customHeight="1" thickBot="1">
      <c r="A18" s="333" t="s">
        <v>48</v>
      </c>
      <c r="B18" s="334">
        <f>B9+B10+B11+B12+B13+B14+B15+B16+B17</f>
        <v>575</v>
      </c>
      <c r="C18" s="335">
        <f>C9+C10+C11+C12+C13+C14+C15+C16+C17</f>
        <v>293</v>
      </c>
      <c r="D18" s="336">
        <f aca="true" t="shared" si="1" ref="D18:AK18">D9+D10+D11+D12+D13+D14+D15+D16+D17</f>
        <v>376</v>
      </c>
      <c r="E18" s="337">
        <f t="shared" si="1"/>
        <v>199</v>
      </c>
      <c r="F18" s="337">
        <f t="shared" si="1"/>
        <v>296</v>
      </c>
      <c r="G18" s="337">
        <f t="shared" si="1"/>
        <v>168</v>
      </c>
      <c r="H18" s="337">
        <f t="shared" si="1"/>
        <v>3</v>
      </c>
      <c r="I18" s="337">
        <f t="shared" si="1"/>
        <v>1</v>
      </c>
      <c r="J18" s="337">
        <f t="shared" si="1"/>
        <v>0</v>
      </c>
      <c r="K18" s="337">
        <f t="shared" si="1"/>
        <v>0</v>
      </c>
      <c r="L18" s="337">
        <f t="shared" si="1"/>
        <v>80</v>
      </c>
      <c r="M18" s="337">
        <f t="shared" si="1"/>
        <v>31</v>
      </c>
      <c r="N18" s="337">
        <f t="shared" si="1"/>
        <v>2</v>
      </c>
      <c r="O18" s="337">
        <f t="shared" si="1"/>
        <v>2</v>
      </c>
      <c r="P18" s="337">
        <f t="shared" si="1"/>
        <v>2</v>
      </c>
      <c r="Q18" s="337">
        <f t="shared" si="1"/>
        <v>0</v>
      </c>
      <c r="R18" s="337">
        <f t="shared" si="1"/>
        <v>48</v>
      </c>
      <c r="S18" s="337">
        <f t="shared" si="1"/>
        <v>16</v>
      </c>
      <c r="T18" s="337">
        <f t="shared" si="1"/>
        <v>1</v>
      </c>
      <c r="U18" s="337">
        <f t="shared" si="1"/>
        <v>1</v>
      </c>
      <c r="V18" s="337">
        <f t="shared" si="1"/>
        <v>19</v>
      </c>
      <c r="W18" s="337">
        <f t="shared" si="1"/>
        <v>8</v>
      </c>
      <c r="X18" s="337">
        <f t="shared" si="1"/>
        <v>9</v>
      </c>
      <c r="Y18" s="337">
        <f t="shared" si="1"/>
        <v>5</v>
      </c>
      <c r="Z18" s="337">
        <f t="shared" si="1"/>
        <v>0</v>
      </c>
      <c r="AA18" s="337">
        <f t="shared" si="1"/>
        <v>0</v>
      </c>
      <c r="AB18" s="337">
        <f t="shared" si="1"/>
        <v>0</v>
      </c>
      <c r="AC18" s="337">
        <f t="shared" si="1"/>
        <v>0</v>
      </c>
      <c r="AD18" s="337">
        <f t="shared" si="1"/>
        <v>0</v>
      </c>
      <c r="AE18" s="337">
        <f t="shared" si="1"/>
        <v>0</v>
      </c>
      <c r="AF18" s="337">
        <f t="shared" si="1"/>
        <v>0</v>
      </c>
      <c r="AG18" s="337">
        <f t="shared" si="1"/>
        <v>0</v>
      </c>
      <c r="AH18" s="337">
        <f t="shared" si="1"/>
        <v>0</v>
      </c>
      <c r="AI18" s="337">
        <f t="shared" si="1"/>
        <v>0</v>
      </c>
      <c r="AJ18" s="337">
        <f t="shared" si="1"/>
        <v>0</v>
      </c>
      <c r="AK18" s="338">
        <f t="shared" si="1"/>
        <v>0</v>
      </c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</row>
    <row r="19" ht="41.25" customHeight="1" thickBot="1"/>
    <row r="20" spans="1:37" ht="13.5" customHeight="1">
      <c r="A20" s="280" t="s">
        <v>98</v>
      </c>
      <c r="B20" s="281" t="s">
        <v>99</v>
      </c>
      <c r="C20" s="282"/>
      <c r="D20" s="340" t="s">
        <v>101</v>
      </c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</row>
    <row r="21" spans="1:37" ht="13.5" customHeight="1">
      <c r="A21" s="289"/>
      <c r="B21" s="290"/>
      <c r="C21" s="291"/>
      <c r="D21" s="341" t="s">
        <v>120</v>
      </c>
      <c r="E21" s="294"/>
      <c r="F21" s="342" t="s">
        <v>13</v>
      </c>
      <c r="G21" s="342"/>
      <c r="H21" s="343" t="s">
        <v>121</v>
      </c>
      <c r="I21" s="343"/>
      <c r="J21" s="344" t="s">
        <v>13</v>
      </c>
      <c r="K21" s="345"/>
      <c r="L21" s="346" t="s">
        <v>122</v>
      </c>
      <c r="M21" s="347"/>
      <c r="N21" s="343" t="s">
        <v>123</v>
      </c>
      <c r="O21" s="343"/>
      <c r="P21" s="348" t="s">
        <v>13</v>
      </c>
      <c r="Q21" s="348"/>
      <c r="R21" s="346" t="s">
        <v>124</v>
      </c>
      <c r="S21" s="349"/>
      <c r="T21" s="343" t="s">
        <v>125</v>
      </c>
      <c r="U21" s="343"/>
      <c r="V21" s="346" t="s">
        <v>126</v>
      </c>
      <c r="W21" s="349"/>
      <c r="X21" s="343" t="s">
        <v>127</v>
      </c>
      <c r="Y21" s="343"/>
      <c r="Z21" s="343" t="s">
        <v>128</v>
      </c>
      <c r="AA21" s="343"/>
      <c r="AB21" s="346" t="s">
        <v>129</v>
      </c>
      <c r="AC21" s="349"/>
      <c r="AD21" s="343" t="s">
        <v>130</v>
      </c>
      <c r="AE21" s="343"/>
      <c r="AF21" s="343" t="s">
        <v>131</v>
      </c>
      <c r="AG21" s="343"/>
      <c r="AH21" s="343" t="s">
        <v>132</v>
      </c>
      <c r="AI21" s="343"/>
      <c r="AJ21" s="343" t="s">
        <v>133</v>
      </c>
      <c r="AK21" s="350"/>
    </row>
    <row r="22" spans="1:37" ht="67.5" customHeight="1">
      <c r="A22" s="289"/>
      <c r="B22" s="290"/>
      <c r="C22" s="291"/>
      <c r="D22" s="351"/>
      <c r="E22" s="352"/>
      <c r="F22" s="295" t="s">
        <v>134</v>
      </c>
      <c r="G22" s="295"/>
      <c r="H22" s="343"/>
      <c r="I22" s="343"/>
      <c r="J22" s="353" t="s">
        <v>135</v>
      </c>
      <c r="K22" s="295"/>
      <c r="L22" s="354"/>
      <c r="M22" s="355"/>
      <c r="N22" s="343"/>
      <c r="O22" s="343"/>
      <c r="P22" s="356" t="s">
        <v>136</v>
      </c>
      <c r="Q22" s="304"/>
      <c r="R22" s="357"/>
      <c r="S22" s="358"/>
      <c r="T22" s="343"/>
      <c r="U22" s="343"/>
      <c r="V22" s="354"/>
      <c r="W22" s="359"/>
      <c r="X22" s="343"/>
      <c r="Y22" s="343"/>
      <c r="Z22" s="343"/>
      <c r="AA22" s="343"/>
      <c r="AB22" s="354"/>
      <c r="AC22" s="359"/>
      <c r="AD22" s="343"/>
      <c r="AE22" s="343"/>
      <c r="AF22" s="343"/>
      <c r="AG22" s="343"/>
      <c r="AH22" s="343"/>
      <c r="AI22" s="343"/>
      <c r="AJ22" s="343"/>
      <c r="AK22" s="350"/>
    </row>
    <row r="23" spans="1:37" ht="15" customHeight="1" thickBot="1">
      <c r="A23" s="307"/>
      <c r="B23" s="58" t="s">
        <v>29</v>
      </c>
      <c r="C23" s="57" t="s">
        <v>30</v>
      </c>
      <c r="D23" s="360" t="s">
        <v>29</v>
      </c>
      <c r="E23" s="361" t="s">
        <v>30</v>
      </c>
      <c r="F23" s="362" t="s">
        <v>29</v>
      </c>
      <c r="G23" s="361" t="s">
        <v>30</v>
      </c>
      <c r="H23" s="362" t="s">
        <v>29</v>
      </c>
      <c r="I23" s="361" t="s">
        <v>30</v>
      </c>
      <c r="J23" s="362" t="s">
        <v>29</v>
      </c>
      <c r="K23" s="361" t="s">
        <v>30</v>
      </c>
      <c r="L23" s="362" t="s">
        <v>29</v>
      </c>
      <c r="M23" s="361" t="s">
        <v>30</v>
      </c>
      <c r="N23" s="362" t="s">
        <v>29</v>
      </c>
      <c r="O23" s="361" t="s">
        <v>30</v>
      </c>
      <c r="P23" s="363" t="s">
        <v>29</v>
      </c>
      <c r="Q23" s="364" t="s">
        <v>30</v>
      </c>
      <c r="R23" s="363" t="s">
        <v>29</v>
      </c>
      <c r="S23" s="364" t="s">
        <v>30</v>
      </c>
      <c r="T23" s="362" t="s">
        <v>29</v>
      </c>
      <c r="U23" s="361" t="s">
        <v>30</v>
      </c>
      <c r="V23" s="362" t="s">
        <v>29</v>
      </c>
      <c r="W23" s="361" t="s">
        <v>30</v>
      </c>
      <c r="X23" s="362" t="s">
        <v>29</v>
      </c>
      <c r="Y23" s="361" t="s">
        <v>30</v>
      </c>
      <c r="Z23" s="362" t="s">
        <v>29</v>
      </c>
      <c r="AA23" s="365" t="s">
        <v>30</v>
      </c>
      <c r="AB23" s="366" t="s">
        <v>29</v>
      </c>
      <c r="AC23" s="361" t="s">
        <v>30</v>
      </c>
      <c r="AD23" s="362" t="s">
        <v>29</v>
      </c>
      <c r="AE23" s="361" t="s">
        <v>30</v>
      </c>
      <c r="AF23" s="362" t="s">
        <v>29</v>
      </c>
      <c r="AG23" s="361" t="s">
        <v>30</v>
      </c>
      <c r="AH23" s="362" t="s">
        <v>29</v>
      </c>
      <c r="AI23" s="361" t="s">
        <v>30</v>
      </c>
      <c r="AJ23" s="362" t="s">
        <v>29</v>
      </c>
      <c r="AK23" s="367" t="s">
        <v>30</v>
      </c>
    </row>
    <row r="24" spans="1:37" ht="21" customHeight="1">
      <c r="A24" s="368" t="s">
        <v>118</v>
      </c>
      <c r="B24" s="369">
        <f>B9</f>
        <v>198</v>
      </c>
      <c r="C24" s="370">
        <f>C9</f>
        <v>105</v>
      </c>
      <c r="D24" s="371">
        <v>12</v>
      </c>
      <c r="E24" s="372">
        <v>3</v>
      </c>
      <c r="F24" s="372">
        <v>0</v>
      </c>
      <c r="G24" s="372">
        <v>0</v>
      </c>
      <c r="H24" s="372">
        <v>3</v>
      </c>
      <c r="I24" s="372">
        <v>3</v>
      </c>
      <c r="J24" s="372">
        <v>0</v>
      </c>
      <c r="K24" s="372">
        <v>0</v>
      </c>
      <c r="L24" s="372">
        <v>0</v>
      </c>
      <c r="M24" s="372">
        <v>0</v>
      </c>
      <c r="N24" s="372">
        <v>0</v>
      </c>
      <c r="O24" s="372">
        <v>0</v>
      </c>
      <c r="P24" s="372">
        <v>0</v>
      </c>
      <c r="Q24" s="372">
        <v>0</v>
      </c>
      <c r="R24" s="372">
        <v>0</v>
      </c>
      <c r="S24" s="372">
        <v>0</v>
      </c>
      <c r="T24" s="372">
        <v>16</v>
      </c>
      <c r="U24" s="372">
        <v>9</v>
      </c>
      <c r="V24" s="372">
        <v>0</v>
      </c>
      <c r="W24" s="372">
        <v>0</v>
      </c>
      <c r="X24" s="372">
        <v>24</v>
      </c>
      <c r="Y24" s="372">
        <v>6</v>
      </c>
      <c r="Z24" s="372">
        <v>5</v>
      </c>
      <c r="AA24" s="372">
        <v>2</v>
      </c>
      <c r="AB24" s="372">
        <v>0</v>
      </c>
      <c r="AC24" s="372">
        <v>0</v>
      </c>
      <c r="AD24" s="372">
        <v>2</v>
      </c>
      <c r="AE24" s="372">
        <v>1</v>
      </c>
      <c r="AF24" s="372">
        <v>0</v>
      </c>
      <c r="AG24" s="373">
        <v>0</v>
      </c>
      <c r="AH24" s="372">
        <v>1</v>
      </c>
      <c r="AI24" s="374">
        <v>1</v>
      </c>
      <c r="AJ24" s="372">
        <v>17</v>
      </c>
      <c r="AK24" s="375">
        <v>12</v>
      </c>
    </row>
    <row r="25" spans="1:37" ht="21" customHeight="1">
      <c r="A25" s="376" t="s">
        <v>33</v>
      </c>
      <c r="B25" s="377">
        <f>B10</f>
        <v>45</v>
      </c>
      <c r="C25" s="378">
        <f>C10</f>
        <v>23</v>
      </c>
      <c r="D25" s="379">
        <v>0</v>
      </c>
      <c r="E25" s="380">
        <v>0</v>
      </c>
      <c r="F25" s="380">
        <v>0</v>
      </c>
      <c r="G25" s="380">
        <v>0</v>
      </c>
      <c r="H25" s="380">
        <v>1</v>
      </c>
      <c r="I25" s="380">
        <v>1</v>
      </c>
      <c r="J25" s="381">
        <v>0</v>
      </c>
      <c r="K25" s="380"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80">
        <v>0</v>
      </c>
      <c r="S25" s="380">
        <v>0</v>
      </c>
      <c r="T25" s="380">
        <v>2</v>
      </c>
      <c r="U25" s="380">
        <v>1</v>
      </c>
      <c r="V25" s="380">
        <v>0</v>
      </c>
      <c r="W25" s="380">
        <v>0</v>
      </c>
      <c r="X25" s="380">
        <v>3</v>
      </c>
      <c r="Y25" s="380">
        <v>1</v>
      </c>
      <c r="Z25" s="380">
        <v>3</v>
      </c>
      <c r="AA25" s="380">
        <v>2</v>
      </c>
      <c r="AB25" s="380">
        <v>0</v>
      </c>
      <c r="AC25" s="380">
        <v>0</v>
      </c>
      <c r="AD25" s="380">
        <v>0</v>
      </c>
      <c r="AE25" s="380">
        <v>0</v>
      </c>
      <c r="AF25" s="380">
        <v>0</v>
      </c>
      <c r="AG25" s="382">
        <v>0</v>
      </c>
      <c r="AH25" s="380">
        <v>0</v>
      </c>
      <c r="AI25" s="383">
        <v>0</v>
      </c>
      <c r="AJ25" s="380">
        <v>0</v>
      </c>
      <c r="AK25" s="384">
        <v>0</v>
      </c>
    </row>
    <row r="26" spans="1:37" ht="21" customHeight="1">
      <c r="A26" s="376" t="s">
        <v>35</v>
      </c>
      <c r="B26" s="377">
        <f aca="true" t="shared" si="2" ref="B26:C32">B11</f>
        <v>37</v>
      </c>
      <c r="C26" s="378">
        <f t="shared" si="2"/>
        <v>20</v>
      </c>
      <c r="D26" s="379">
        <v>1</v>
      </c>
      <c r="E26" s="380">
        <v>0</v>
      </c>
      <c r="F26" s="380">
        <v>0</v>
      </c>
      <c r="G26" s="380">
        <v>0</v>
      </c>
      <c r="H26" s="380">
        <v>0</v>
      </c>
      <c r="I26" s="380">
        <v>0</v>
      </c>
      <c r="J26" s="381">
        <v>0</v>
      </c>
      <c r="K26" s="380"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80">
        <v>0</v>
      </c>
      <c r="S26" s="380">
        <v>0</v>
      </c>
      <c r="T26" s="380">
        <v>4</v>
      </c>
      <c r="U26" s="380">
        <v>3</v>
      </c>
      <c r="V26" s="380">
        <v>0</v>
      </c>
      <c r="W26" s="380">
        <v>0</v>
      </c>
      <c r="X26" s="380">
        <v>7</v>
      </c>
      <c r="Y26" s="380">
        <v>2</v>
      </c>
      <c r="Z26" s="380">
        <v>1</v>
      </c>
      <c r="AA26" s="380">
        <v>0</v>
      </c>
      <c r="AB26" s="380">
        <v>0</v>
      </c>
      <c r="AC26" s="380">
        <v>0</v>
      </c>
      <c r="AD26" s="380">
        <v>0</v>
      </c>
      <c r="AE26" s="380">
        <v>0</v>
      </c>
      <c r="AF26" s="380">
        <v>0</v>
      </c>
      <c r="AG26" s="382">
        <v>0</v>
      </c>
      <c r="AH26" s="380">
        <v>1</v>
      </c>
      <c r="AI26" s="383">
        <v>1</v>
      </c>
      <c r="AJ26" s="380">
        <v>2</v>
      </c>
      <c r="AK26" s="384">
        <v>2</v>
      </c>
    </row>
    <row r="27" spans="1:37" ht="21" customHeight="1">
      <c r="A27" s="376" t="s">
        <v>37</v>
      </c>
      <c r="B27" s="377">
        <f t="shared" si="2"/>
        <v>31</v>
      </c>
      <c r="C27" s="378">
        <f t="shared" si="2"/>
        <v>14</v>
      </c>
      <c r="D27" s="379">
        <v>2</v>
      </c>
      <c r="E27" s="380">
        <v>0</v>
      </c>
      <c r="F27" s="380">
        <v>2</v>
      </c>
      <c r="G27" s="380">
        <v>0</v>
      </c>
      <c r="H27" s="380">
        <v>0</v>
      </c>
      <c r="I27" s="380">
        <v>0</v>
      </c>
      <c r="J27" s="381">
        <v>0</v>
      </c>
      <c r="K27" s="380"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80">
        <v>0</v>
      </c>
      <c r="S27" s="380">
        <v>0</v>
      </c>
      <c r="T27" s="380">
        <v>0</v>
      </c>
      <c r="U27" s="380">
        <v>0</v>
      </c>
      <c r="V27" s="380">
        <v>0</v>
      </c>
      <c r="W27" s="380">
        <v>0</v>
      </c>
      <c r="X27" s="380">
        <v>7</v>
      </c>
      <c r="Y27" s="385">
        <v>1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  <c r="AE27" s="380">
        <v>0</v>
      </c>
      <c r="AF27" s="380">
        <v>0</v>
      </c>
      <c r="AG27" s="382">
        <v>0</v>
      </c>
      <c r="AH27" s="380">
        <v>0</v>
      </c>
      <c r="AI27" s="383">
        <v>0</v>
      </c>
      <c r="AJ27" s="380">
        <v>1</v>
      </c>
      <c r="AK27" s="384">
        <v>0</v>
      </c>
    </row>
    <row r="28" spans="1:37" ht="21" customHeight="1">
      <c r="A28" s="376" t="s">
        <v>39</v>
      </c>
      <c r="B28" s="377">
        <f t="shared" si="2"/>
        <v>40</v>
      </c>
      <c r="C28" s="378">
        <f t="shared" si="2"/>
        <v>17</v>
      </c>
      <c r="D28" s="379">
        <v>3</v>
      </c>
      <c r="E28" s="380">
        <v>0</v>
      </c>
      <c r="F28" s="380">
        <v>0</v>
      </c>
      <c r="G28" s="380">
        <v>0</v>
      </c>
      <c r="H28" s="380">
        <v>0</v>
      </c>
      <c r="I28" s="380">
        <v>0</v>
      </c>
      <c r="J28" s="381">
        <v>0</v>
      </c>
      <c r="K28" s="380"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80">
        <v>0</v>
      </c>
      <c r="S28" s="380">
        <v>0</v>
      </c>
      <c r="T28" s="380">
        <v>3</v>
      </c>
      <c r="U28" s="380">
        <v>2</v>
      </c>
      <c r="V28" s="380">
        <v>0</v>
      </c>
      <c r="W28" s="380">
        <v>0</v>
      </c>
      <c r="X28" s="380">
        <v>5</v>
      </c>
      <c r="Y28" s="380">
        <v>2</v>
      </c>
      <c r="Z28" s="380">
        <v>1</v>
      </c>
      <c r="AA28" s="380">
        <v>0</v>
      </c>
      <c r="AB28" s="380">
        <v>0</v>
      </c>
      <c r="AC28" s="380">
        <v>0</v>
      </c>
      <c r="AD28" s="380">
        <v>0</v>
      </c>
      <c r="AE28" s="380">
        <v>0</v>
      </c>
      <c r="AF28" s="380">
        <v>0</v>
      </c>
      <c r="AG28" s="382">
        <v>0</v>
      </c>
      <c r="AH28" s="380">
        <v>2</v>
      </c>
      <c r="AI28" s="383">
        <v>2</v>
      </c>
      <c r="AJ28" s="380">
        <v>0</v>
      </c>
      <c r="AK28" s="384">
        <v>0</v>
      </c>
    </row>
    <row r="29" spans="1:37" ht="21" customHeight="1">
      <c r="A29" s="376" t="s">
        <v>41</v>
      </c>
      <c r="B29" s="377">
        <f t="shared" si="2"/>
        <v>31</v>
      </c>
      <c r="C29" s="378">
        <f t="shared" si="2"/>
        <v>15</v>
      </c>
      <c r="D29" s="379">
        <v>0</v>
      </c>
      <c r="E29" s="380">
        <v>0</v>
      </c>
      <c r="F29" s="380">
        <v>0</v>
      </c>
      <c r="G29" s="380">
        <v>0</v>
      </c>
      <c r="H29" s="380">
        <v>1</v>
      </c>
      <c r="I29" s="380">
        <v>1</v>
      </c>
      <c r="J29" s="381">
        <v>0</v>
      </c>
      <c r="K29" s="380"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80">
        <v>0</v>
      </c>
      <c r="S29" s="380">
        <v>0</v>
      </c>
      <c r="T29" s="380">
        <v>1</v>
      </c>
      <c r="U29" s="380">
        <v>0</v>
      </c>
      <c r="V29" s="380">
        <v>0</v>
      </c>
      <c r="W29" s="380">
        <v>0</v>
      </c>
      <c r="X29" s="380">
        <v>2</v>
      </c>
      <c r="Y29" s="380">
        <v>1</v>
      </c>
      <c r="Z29" s="380">
        <v>3</v>
      </c>
      <c r="AA29" s="380">
        <v>3</v>
      </c>
      <c r="AB29" s="380">
        <v>0</v>
      </c>
      <c r="AC29" s="380">
        <v>0</v>
      </c>
      <c r="AD29" s="380">
        <v>0</v>
      </c>
      <c r="AE29" s="380">
        <v>0</v>
      </c>
      <c r="AF29" s="380">
        <v>0</v>
      </c>
      <c r="AG29" s="382">
        <v>0</v>
      </c>
      <c r="AH29" s="380">
        <v>0</v>
      </c>
      <c r="AI29" s="383">
        <v>0</v>
      </c>
      <c r="AJ29" s="380">
        <v>0</v>
      </c>
      <c r="AK29" s="384">
        <v>0</v>
      </c>
    </row>
    <row r="30" spans="1:37" ht="21" customHeight="1">
      <c r="A30" s="376" t="s">
        <v>43</v>
      </c>
      <c r="B30" s="377">
        <f t="shared" si="2"/>
        <v>85</v>
      </c>
      <c r="C30" s="378">
        <f t="shared" si="2"/>
        <v>41</v>
      </c>
      <c r="D30" s="379">
        <v>3</v>
      </c>
      <c r="E30" s="380">
        <v>0</v>
      </c>
      <c r="F30" s="380">
        <v>0</v>
      </c>
      <c r="G30" s="380">
        <v>0</v>
      </c>
      <c r="H30" s="380">
        <v>0</v>
      </c>
      <c r="I30" s="380">
        <v>0</v>
      </c>
      <c r="J30" s="381">
        <v>0</v>
      </c>
      <c r="K30" s="380"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80">
        <v>0</v>
      </c>
      <c r="S30" s="380">
        <v>0</v>
      </c>
      <c r="T30" s="380">
        <v>8</v>
      </c>
      <c r="U30" s="380">
        <v>4</v>
      </c>
      <c r="V30" s="380">
        <v>0</v>
      </c>
      <c r="W30" s="380">
        <v>0</v>
      </c>
      <c r="X30" s="380">
        <v>4</v>
      </c>
      <c r="Y30" s="380">
        <v>1</v>
      </c>
      <c r="Z30" s="380">
        <v>4</v>
      </c>
      <c r="AA30" s="380">
        <v>4</v>
      </c>
      <c r="AB30" s="380">
        <v>0</v>
      </c>
      <c r="AC30" s="380">
        <v>0</v>
      </c>
      <c r="AD30" s="380">
        <v>0</v>
      </c>
      <c r="AE30" s="380">
        <v>0</v>
      </c>
      <c r="AF30" s="380">
        <v>0</v>
      </c>
      <c r="AG30" s="382">
        <v>0</v>
      </c>
      <c r="AH30" s="380">
        <v>2</v>
      </c>
      <c r="AI30" s="383">
        <v>2</v>
      </c>
      <c r="AJ30" s="380">
        <v>3</v>
      </c>
      <c r="AK30" s="384">
        <v>2</v>
      </c>
    </row>
    <row r="31" spans="1:37" ht="21" customHeight="1">
      <c r="A31" s="376" t="s">
        <v>119</v>
      </c>
      <c r="B31" s="377">
        <f t="shared" si="2"/>
        <v>50</v>
      </c>
      <c r="C31" s="378">
        <f t="shared" si="2"/>
        <v>24</v>
      </c>
      <c r="D31" s="379">
        <v>2</v>
      </c>
      <c r="E31" s="380">
        <v>0</v>
      </c>
      <c r="F31" s="380">
        <v>2</v>
      </c>
      <c r="G31" s="380">
        <v>0</v>
      </c>
      <c r="H31" s="380">
        <v>0</v>
      </c>
      <c r="I31" s="380">
        <v>0</v>
      </c>
      <c r="J31" s="381">
        <v>0</v>
      </c>
      <c r="K31" s="380"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80">
        <v>0</v>
      </c>
      <c r="S31" s="380">
        <v>0</v>
      </c>
      <c r="T31" s="380">
        <v>7</v>
      </c>
      <c r="U31" s="380">
        <v>6</v>
      </c>
      <c r="V31" s="380">
        <v>0</v>
      </c>
      <c r="W31" s="380">
        <v>0</v>
      </c>
      <c r="X31" s="380">
        <v>10</v>
      </c>
      <c r="Y31" s="380">
        <v>3</v>
      </c>
      <c r="Z31" s="380">
        <v>1</v>
      </c>
      <c r="AA31" s="380">
        <v>0</v>
      </c>
      <c r="AB31" s="380">
        <v>0</v>
      </c>
      <c r="AC31" s="380">
        <v>0</v>
      </c>
      <c r="AD31" s="380">
        <v>0</v>
      </c>
      <c r="AE31" s="380">
        <v>0</v>
      </c>
      <c r="AF31" s="380">
        <v>0</v>
      </c>
      <c r="AG31" s="382">
        <v>0</v>
      </c>
      <c r="AH31" s="380">
        <v>1</v>
      </c>
      <c r="AI31" s="383">
        <v>1</v>
      </c>
      <c r="AJ31" s="380">
        <v>1</v>
      </c>
      <c r="AK31" s="384">
        <v>0</v>
      </c>
    </row>
    <row r="32" spans="1:37" ht="21" customHeight="1">
      <c r="A32" s="376" t="s">
        <v>46</v>
      </c>
      <c r="B32" s="377">
        <f t="shared" si="2"/>
        <v>58</v>
      </c>
      <c r="C32" s="378">
        <f t="shared" si="2"/>
        <v>34</v>
      </c>
      <c r="D32" s="379">
        <v>1</v>
      </c>
      <c r="E32" s="380">
        <v>0</v>
      </c>
      <c r="F32" s="380">
        <v>0</v>
      </c>
      <c r="G32" s="380">
        <v>0</v>
      </c>
      <c r="H32" s="380">
        <v>0</v>
      </c>
      <c r="I32" s="380">
        <v>0</v>
      </c>
      <c r="J32" s="381">
        <v>0</v>
      </c>
      <c r="K32" s="380"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80">
        <v>0</v>
      </c>
      <c r="S32" s="380">
        <v>0</v>
      </c>
      <c r="T32" s="380">
        <v>6</v>
      </c>
      <c r="U32" s="380">
        <v>3</v>
      </c>
      <c r="V32" s="380">
        <v>0</v>
      </c>
      <c r="W32" s="380">
        <v>0</v>
      </c>
      <c r="X32" s="380">
        <v>5</v>
      </c>
      <c r="Y32" s="385">
        <v>1</v>
      </c>
      <c r="Z32" s="380">
        <v>2</v>
      </c>
      <c r="AA32" s="380">
        <v>2</v>
      </c>
      <c r="AB32" s="380">
        <v>0</v>
      </c>
      <c r="AC32" s="380">
        <v>0</v>
      </c>
      <c r="AD32" s="380">
        <v>1</v>
      </c>
      <c r="AE32" s="380">
        <v>1</v>
      </c>
      <c r="AF32" s="380">
        <v>0</v>
      </c>
      <c r="AG32" s="382">
        <v>0</v>
      </c>
      <c r="AH32" s="380">
        <v>0</v>
      </c>
      <c r="AI32" s="383">
        <v>0</v>
      </c>
      <c r="AJ32" s="380">
        <v>2</v>
      </c>
      <c r="AK32" s="384">
        <v>2</v>
      </c>
    </row>
    <row r="33" spans="1:37" ht="31.5" customHeight="1" thickBot="1">
      <c r="A33" s="386" t="s">
        <v>48</v>
      </c>
      <c r="B33" s="387">
        <f>B24+B25+B26+B27+B28+B29+B30+B31+B32</f>
        <v>575</v>
      </c>
      <c r="C33" s="388">
        <f>C24+C25+C26+C27+C28+C29+C30+C31+C32</f>
        <v>293</v>
      </c>
      <c r="D33" s="387">
        <f>SUM(D24:D32)</f>
        <v>24</v>
      </c>
      <c r="E33" s="389">
        <f>SUM(E24:E32)</f>
        <v>3</v>
      </c>
      <c r="F33" s="389">
        <f aca="true" t="shared" si="3" ref="F33:AK33">SUM(F24:F32)</f>
        <v>4</v>
      </c>
      <c r="G33" s="389">
        <f t="shared" si="3"/>
        <v>0</v>
      </c>
      <c r="H33" s="389">
        <f t="shared" si="3"/>
        <v>5</v>
      </c>
      <c r="I33" s="389">
        <f t="shared" si="3"/>
        <v>5</v>
      </c>
      <c r="J33" s="389">
        <f t="shared" si="3"/>
        <v>0</v>
      </c>
      <c r="K33" s="389">
        <f t="shared" si="3"/>
        <v>0</v>
      </c>
      <c r="L33" s="389">
        <f t="shared" si="3"/>
        <v>0</v>
      </c>
      <c r="M33" s="389">
        <f t="shared" si="3"/>
        <v>0</v>
      </c>
      <c r="N33" s="389">
        <f t="shared" si="3"/>
        <v>0</v>
      </c>
      <c r="O33" s="389">
        <f t="shared" si="3"/>
        <v>0</v>
      </c>
      <c r="P33" s="389">
        <f t="shared" si="3"/>
        <v>0</v>
      </c>
      <c r="Q33" s="389">
        <f t="shared" si="3"/>
        <v>0</v>
      </c>
      <c r="R33" s="389">
        <f t="shared" si="3"/>
        <v>0</v>
      </c>
      <c r="S33" s="389">
        <f t="shared" si="3"/>
        <v>0</v>
      </c>
      <c r="T33" s="389">
        <f t="shared" si="3"/>
        <v>47</v>
      </c>
      <c r="U33" s="389">
        <f t="shared" si="3"/>
        <v>28</v>
      </c>
      <c r="V33" s="389">
        <f t="shared" si="3"/>
        <v>0</v>
      </c>
      <c r="W33" s="389">
        <f t="shared" si="3"/>
        <v>0</v>
      </c>
      <c r="X33" s="389">
        <f t="shared" si="3"/>
        <v>67</v>
      </c>
      <c r="Y33" s="389">
        <f t="shared" si="3"/>
        <v>18</v>
      </c>
      <c r="Z33" s="389">
        <f t="shared" si="3"/>
        <v>20</v>
      </c>
      <c r="AA33" s="389">
        <f t="shared" si="3"/>
        <v>13</v>
      </c>
      <c r="AB33" s="389">
        <f t="shared" si="3"/>
        <v>0</v>
      </c>
      <c r="AC33" s="389">
        <f t="shared" si="3"/>
        <v>0</v>
      </c>
      <c r="AD33" s="389">
        <f t="shared" si="3"/>
        <v>3</v>
      </c>
      <c r="AE33" s="389">
        <f t="shared" si="3"/>
        <v>2</v>
      </c>
      <c r="AF33" s="389">
        <f t="shared" si="3"/>
        <v>0</v>
      </c>
      <c r="AG33" s="389">
        <f t="shared" si="3"/>
        <v>0</v>
      </c>
      <c r="AH33" s="389">
        <f t="shared" si="3"/>
        <v>7</v>
      </c>
      <c r="AI33" s="389">
        <f t="shared" si="3"/>
        <v>7</v>
      </c>
      <c r="AJ33" s="389">
        <f t="shared" si="3"/>
        <v>26</v>
      </c>
      <c r="AK33" s="389">
        <f t="shared" si="3"/>
        <v>18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Y31" sqref="Y31"/>
    </sheetView>
  </sheetViews>
  <sheetFormatPr defaultColWidth="9.125" defaultRowHeight="12.75"/>
  <cols>
    <col min="1" max="1" width="3.50390625" style="391" customWidth="1"/>
    <col min="2" max="2" width="12.375" style="391" customWidth="1"/>
    <col min="3" max="3" width="8.125" style="391" customWidth="1"/>
    <col min="4" max="31" width="5.50390625" style="391" customWidth="1"/>
    <col min="32" max="16384" width="9.125" style="391" customWidth="1"/>
  </cols>
  <sheetData>
    <row r="1" spans="1:27" ht="19.5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</row>
    <row r="2" spans="1:31" ht="25.5" customHeight="1">
      <c r="A2" s="392" t="s">
        <v>137</v>
      </c>
      <c r="B2" s="392"/>
      <c r="C2" s="392"/>
      <c r="D2" s="392"/>
      <c r="E2" s="392"/>
      <c r="F2" s="393" t="s">
        <v>138</v>
      </c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</row>
    <row r="3" spans="1:31" ht="12.75" customHeight="1">
      <c r="A3" s="392"/>
      <c r="B3" s="392"/>
      <c r="C3" s="392"/>
      <c r="D3" s="392"/>
      <c r="E3" s="392"/>
      <c r="F3" s="394" t="str">
        <f>'ogolne (12)'!M3</f>
        <v>od 01 grudnia 2015 roku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5"/>
      <c r="R3" s="396" t="str">
        <f>'ogolne (12)'!Y3</f>
        <v>do 31 grudnia 2015 roku</v>
      </c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</row>
    <row r="4" spans="1:27" ht="12.75" customHeight="1" thickBot="1">
      <c r="A4" s="398" t="s">
        <v>139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</row>
    <row r="5" spans="1:31" ht="25.5" customHeight="1" thickBot="1">
      <c r="A5" s="399" t="s">
        <v>20</v>
      </c>
      <c r="B5" s="400" t="s">
        <v>5</v>
      </c>
      <c r="C5" s="401" t="s">
        <v>6</v>
      </c>
      <c r="D5" s="29" t="s">
        <v>66</v>
      </c>
      <c r="E5" s="36"/>
      <c r="F5" s="402" t="s">
        <v>140</v>
      </c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4"/>
    </row>
    <row r="6" spans="1:31" ht="39.75" customHeight="1">
      <c r="A6" s="405"/>
      <c r="B6" s="406"/>
      <c r="C6" s="407"/>
      <c r="D6" s="44"/>
      <c r="E6" s="131"/>
      <c r="F6" s="408" t="s">
        <v>141</v>
      </c>
      <c r="G6" s="409"/>
      <c r="H6" s="410" t="s">
        <v>142</v>
      </c>
      <c r="I6" s="409"/>
      <c r="J6" s="410" t="s">
        <v>143</v>
      </c>
      <c r="K6" s="409"/>
      <c r="L6" s="410" t="s">
        <v>144</v>
      </c>
      <c r="M6" s="409"/>
      <c r="N6" s="410" t="s">
        <v>145</v>
      </c>
      <c r="O6" s="409"/>
      <c r="P6" s="410" t="s">
        <v>146</v>
      </c>
      <c r="Q6" s="409"/>
      <c r="R6" s="410" t="s">
        <v>147</v>
      </c>
      <c r="S6" s="409"/>
      <c r="T6" s="410" t="s">
        <v>148</v>
      </c>
      <c r="U6" s="409"/>
      <c r="V6" s="410" t="s">
        <v>149</v>
      </c>
      <c r="W6" s="409"/>
      <c r="X6" s="410" t="s">
        <v>150</v>
      </c>
      <c r="Y6" s="409"/>
      <c r="Z6" s="410" t="s">
        <v>151</v>
      </c>
      <c r="AA6" s="409"/>
      <c r="AB6" s="410" t="s">
        <v>152</v>
      </c>
      <c r="AC6" s="409"/>
      <c r="AD6" s="410" t="s">
        <v>153</v>
      </c>
      <c r="AE6" s="411"/>
    </row>
    <row r="7" spans="1:31" ht="13.5" customHeight="1" thickBot="1">
      <c r="A7" s="412"/>
      <c r="B7" s="413"/>
      <c r="C7" s="414"/>
      <c r="D7" s="415" t="s">
        <v>29</v>
      </c>
      <c r="E7" s="416" t="s">
        <v>30</v>
      </c>
      <c r="F7" s="415" t="s">
        <v>29</v>
      </c>
      <c r="G7" s="417" t="s">
        <v>30</v>
      </c>
      <c r="H7" s="418" t="s">
        <v>29</v>
      </c>
      <c r="I7" s="417" t="s">
        <v>30</v>
      </c>
      <c r="J7" s="418" t="s">
        <v>29</v>
      </c>
      <c r="K7" s="417" t="s">
        <v>30</v>
      </c>
      <c r="L7" s="418" t="s">
        <v>29</v>
      </c>
      <c r="M7" s="417" t="s">
        <v>30</v>
      </c>
      <c r="N7" s="418" t="s">
        <v>29</v>
      </c>
      <c r="O7" s="417" t="s">
        <v>30</v>
      </c>
      <c r="P7" s="418" t="s">
        <v>29</v>
      </c>
      <c r="Q7" s="417" t="s">
        <v>30</v>
      </c>
      <c r="R7" s="418" t="s">
        <v>29</v>
      </c>
      <c r="S7" s="417" t="s">
        <v>30</v>
      </c>
      <c r="T7" s="418" t="s">
        <v>29</v>
      </c>
      <c r="U7" s="417" t="s">
        <v>30</v>
      </c>
      <c r="V7" s="418" t="s">
        <v>29</v>
      </c>
      <c r="W7" s="417" t="s">
        <v>30</v>
      </c>
      <c r="X7" s="418" t="s">
        <v>29</v>
      </c>
      <c r="Y7" s="417" t="s">
        <v>30</v>
      </c>
      <c r="Z7" s="418" t="s">
        <v>29</v>
      </c>
      <c r="AA7" s="419" t="s">
        <v>30</v>
      </c>
      <c r="AB7" s="420" t="s">
        <v>29</v>
      </c>
      <c r="AC7" s="419" t="s">
        <v>30</v>
      </c>
      <c r="AD7" s="420" t="s">
        <v>29</v>
      </c>
      <c r="AE7" s="416" t="s">
        <v>30</v>
      </c>
    </row>
    <row r="8" spans="1:31" ht="21.75" customHeight="1">
      <c r="A8" s="421">
        <v>1</v>
      </c>
      <c r="B8" s="422" t="s">
        <v>31</v>
      </c>
      <c r="C8" s="423" t="s">
        <v>32</v>
      </c>
      <c r="D8" s="424">
        <f>F8+H8+L8+N8+P8+R8+T8+V8+X8+Z8+J8+AB8+AD8</f>
        <v>160</v>
      </c>
      <c r="E8" s="425">
        <f>G8+I8+M8+O8+Q8+S8+U8+W8+Y8+AA8+K8+AC8+AE8</f>
        <v>75</v>
      </c>
      <c r="F8" s="426">
        <v>14</v>
      </c>
      <c r="G8" s="427">
        <v>4</v>
      </c>
      <c r="H8" s="427">
        <v>7</v>
      </c>
      <c r="I8" s="427">
        <v>2</v>
      </c>
      <c r="J8" s="427">
        <v>13</v>
      </c>
      <c r="K8" s="427">
        <v>9</v>
      </c>
      <c r="L8" s="427">
        <v>0</v>
      </c>
      <c r="M8" s="428">
        <v>0</v>
      </c>
      <c r="N8" s="429">
        <v>0</v>
      </c>
      <c r="O8" s="427">
        <v>0</v>
      </c>
      <c r="P8" s="427">
        <v>2</v>
      </c>
      <c r="Q8" s="427">
        <v>2</v>
      </c>
      <c r="R8" s="427">
        <v>0</v>
      </c>
      <c r="S8" s="427">
        <v>0</v>
      </c>
      <c r="T8" s="427">
        <v>17</v>
      </c>
      <c r="U8" s="427">
        <v>2</v>
      </c>
      <c r="V8" s="427">
        <v>0</v>
      </c>
      <c r="W8" s="427">
        <v>0</v>
      </c>
      <c r="X8" s="427">
        <v>0</v>
      </c>
      <c r="Y8" s="427">
        <v>0</v>
      </c>
      <c r="Z8" s="430">
        <v>13</v>
      </c>
      <c r="AA8" s="431">
        <v>8</v>
      </c>
      <c r="AB8" s="429">
        <v>32</v>
      </c>
      <c r="AC8" s="427">
        <v>15</v>
      </c>
      <c r="AD8" s="427">
        <v>62</v>
      </c>
      <c r="AE8" s="432">
        <v>33</v>
      </c>
    </row>
    <row r="9" spans="1:31" ht="21.75" customHeight="1">
      <c r="A9" s="433">
        <v>2</v>
      </c>
      <c r="B9" s="434" t="s">
        <v>33</v>
      </c>
      <c r="C9" s="435" t="s">
        <v>34</v>
      </c>
      <c r="D9" s="424">
        <f aca="true" t="shared" si="0" ref="D9:E16">F9+H9+L9+N9+P9+R9+T9+V9+X9+Z9+J9+AB9+AD9</f>
        <v>28</v>
      </c>
      <c r="E9" s="425">
        <f t="shared" si="0"/>
        <v>8</v>
      </c>
      <c r="F9" s="436">
        <v>6</v>
      </c>
      <c r="G9" s="437">
        <v>1</v>
      </c>
      <c r="H9" s="437">
        <v>1</v>
      </c>
      <c r="I9" s="437">
        <v>0</v>
      </c>
      <c r="J9" s="437">
        <v>1</v>
      </c>
      <c r="K9" s="437">
        <v>0</v>
      </c>
      <c r="L9" s="437">
        <v>0</v>
      </c>
      <c r="M9" s="438">
        <v>0</v>
      </c>
      <c r="N9" s="439">
        <v>0</v>
      </c>
      <c r="O9" s="437">
        <v>0</v>
      </c>
      <c r="P9" s="437">
        <v>0</v>
      </c>
      <c r="Q9" s="437">
        <v>0</v>
      </c>
      <c r="R9" s="437">
        <v>0</v>
      </c>
      <c r="S9" s="437">
        <v>0</v>
      </c>
      <c r="T9" s="437">
        <v>0</v>
      </c>
      <c r="U9" s="437">
        <v>0</v>
      </c>
      <c r="V9" s="437">
        <v>0</v>
      </c>
      <c r="W9" s="437">
        <v>0</v>
      </c>
      <c r="X9" s="437">
        <v>1</v>
      </c>
      <c r="Y9" s="437">
        <v>1</v>
      </c>
      <c r="Z9" s="440">
        <v>0</v>
      </c>
      <c r="AA9" s="441">
        <v>0</v>
      </c>
      <c r="AB9" s="439">
        <v>6</v>
      </c>
      <c r="AC9" s="437">
        <v>0</v>
      </c>
      <c r="AD9" s="437">
        <v>13</v>
      </c>
      <c r="AE9" s="442">
        <v>6</v>
      </c>
    </row>
    <row r="10" spans="1:31" ht="21.75" customHeight="1">
      <c r="A10" s="433">
        <v>3</v>
      </c>
      <c r="B10" s="434" t="s">
        <v>35</v>
      </c>
      <c r="C10" s="435" t="s">
        <v>36</v>
      </c>
      <c r="D10" s="424">
        <f t="shared" si="0"/>
        <v>29</v>
      </c>
      <c r="E10" s="425">
        <f t="shared" si="0"/>
        <v>13</v>
      </c>
      <c r="F10" s="436">
        <v>3</v>
      </c>
      <c r="G10" s="437">
        <v>1</v>
      </c>
      <c r="H10" s="437">
        <v>0</v>
      </c>
      <c r="I10" s="437">
        <v>0</v>
      </c>
      <c r="J10" s="437">
        <v>4</v>
      </c>
      <c r="K10" s="437">
        <v>2</v>
      </c>
      <c r="L10" s="437">
        <v>0</v>
      </c>
      <c r="M10" s="438">
        <v>0</v>
      </c>
      <c r="N10" s="439">
        <v>0</v>
      </c>
      <c r="O10" s="437">
        <v>0</v>
      </c>
      <c r="P10" s="437">
        <v>1</v>
      </c>
      <c r="Q10" s="437">
        <v>0</v>
      </c>
      <c r="R10" s="437">
        <v>0</v>
      </c>
      <c r="S10" s="437">
        <v>0</v>
      </c>
      <c r="T10" s="437">
        <v>0</v>
      </c>
      <c r="U10" s="437">
        <v>0</v>
      </c>
      <c r="V10" s="437">
        <v>0</v>
      </c>
      <c r="W10" s="437">
        <v>0</v>
      </c>
      <c r="X10" s="437">
        <v>0</v>
      </c>
      <c r="Y10" s="437">
        <v>0</v>
      </c>
      <c r="Z10" s="440">
        <v>4</v>
      </c>
      <c r="AA10" s="441">
        <v>4</v>
      </c>
      <c r="AB10" s="439">
        <v>3</v>
      </c>
      <c r="AC10" s="437">
        <v>2</v>
      </c>
      <c r="AD10" s="437">
        <v>14</v>
      </c>
      <c r="AE10" s="442">
        <v>4</v>
      </c>
    </row>
    <row r="11" spans="1:31" ht="21.75" customHeight="1">
      <c r="A11" s="433">
        <v>4</v>
      </c>
      <c r="B11" s="434" t="s">
        <v>37</v>
      </c>
      <c r="C11" s="435" t="s">
        <v>38</v>
      </c>
      <c r="D11" s="424">
        <f t="shared" si="0"/>
        <v>19</v>
      </c>
      <c r="E11" s="425">
        <f t="shared" si="0"/>
        <v>6</v>
      </c>
      <c r="F11" s="436">
        <v>4</v>
      </c>
      <c r="G11" s="437">
        <v>1</v>
      </c>
      <c r="H11" s="437">
        <v>0</v>
      </c>
      <c r="I11" s="437">
        <v>0</v>
      </c>
      <c r="J11" s="437">
        <v>1</v>
      </c>
      <c r="K11" s="437">
        <v>0</v>
      </c>
      <c r="L11" s="437">
        <v>0</v>
      </c>
      <c r="M11" s="438">
        <v>0</v>
      </c>
      <c r="N11" s="439">
        <v>0</v>
      </c>
      <c r="O11" s="437">
        <v>0</v>
      </c>
      <c r="P11" s="437">
        <v>0</v>
      </c>
      <c r="Q11" s="437">
        <v>0</v>
      </c>
      <c r="R11" s="437">
        <v>0</v>
      </c>
      <c r="S11" s="437">
        <v>0</v>
      </c>
      <c r="T11" s="437">
        <v>4</v>
      </c>
      <c r="U11" s="437">
        <v>0</v>
      </c>
      <c r="V11" s="437">
        <v>0</v>
      </c>
      <c r="W11" s="437">
        <v>0</v>
      </c>
      <c r="X11" s="437">
        <v>0</v>
      </c>
      <c r="Y11" s="437">
        <v>0</v>
      </c>
      <c r="Z11" s="440">
        <v>0</v>
      </c>
      <c r="AA11" s="441">
        <v>0</v>
      </c>
      <c r="AB11" s="439">
        <v>2</v>
      </c>
      <c r="AC11" s="437">
        <v>1</v>
      </c>
      <c r="AD11" s="437">
        <v>8</v>
      </c>
      <c r="AE11" s="442">
        <v>4</v>
      </c>
    </row>
    <row r="12" spans="1:31" ht="21.75" customHeight="1">
      <c r="A12" s="433">
        <v>5</v>
      </c>
      <c r="B12" s="434" t="s">
        <v>39</v>
      </c>
      <c r="C12" s="435" t="s">
        <v>40</v>
      </c>
      <c r="D12" s="424">
        <f t="shared" si="0"/>
        <v>29</v>
      </c>
      <c r="E12" s="425">
        <f t="shared" si="0"/>
        <v>12</v>
      </c>
      <c r="F12" s="436">
        <v>6</v>
      </c>
      <c r="G12" s="437">
        <v>2</v>
      </c>
      <c r="H12" s="437">
        <v>0</v>
      </c>
      <c r="I12" s="437">
        <v>0</v>
      </c>
      <c r="J12" s="437">
        <v>2</v>
      </c>
      <c r="K12" s="437">
        <v>2</v>
      </c>
      <c r="L12" s="437">
        <v>0</v>
      </c>
      <c r="M12" s="438">
        <v>0</v>
      </c>
      <c r="N12" s="439">
        <v>0</v>
      </c>
      <c r="O12" s="437">
        <v>0</v>
      </c>
      <c r="P12" s="437">
        <v>0</v>
      </c>
      <c r="Q12" s="437">
        <v>0</v>
      </c>
      <c r="R12" s="437">
        <v>0</v>
      </c>
      <c r="S12" s="437">
        <v>0</v>
      </c>
      <c r="T12" s="437">
        <v>3</v>
      </c>
      <c r="U12" s="437">
        <v>0</v>
      </c>
      <c r="V12" s="437">
        <v>0</v>
      </c>
      <c r="W12" s="437">
        <v>0</v>
      </c>
      <c r="X12" s="437">
        <v>0</v>
      </c>
      <c r="Y12" s="437">
        <v>0</v>
      </c>
      <c r="Z12" s="440">
        <v>1</v>
      </c>
      <c r="AA12" s="441">
        <v>1</v>
      </c>
      <c r="AB12" s="439">
        <v>9</v>
      </c>
      <c r="AC12" s="437">
        <v>4</v>
      </c>
      <c r="AD12" s="437">
        <v>8</v>
      </c>
      <c r="AE12" s="442">
        <v>3</v>
      </c>
    </row>
    <row r="13" spans="1:31" ht="21.75" customHeight="1">
      <c r="A13" s="433">
        <v>6</v>
      </c>
      <c r="B13" s="434" t="s">
        <v>41</v>
      </c>
      <c r="C13" s="435" t="s">
        <v>42</v>
      </c>
      <c r="D13" s="424">
        <f t="shared" si="0"/>
        <v>19</v>
      </c>
      <c r="E13" s="425">
        <f t="shared" si="0"/>
        <v>8</v>
      </c>
      <c r="F13" s="436">
        <v>5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438">
        <v>0</v>
      </c>
      <c r="N13" s="439">
        <v>2</v>
      </c>
      <c r="O13" s="437">
        <v>1</v>
      </c>
      <c r="P13" s="437">
        <v>0</v>
      </c>
      <c r="Q13" s="437">
        <v>0</v>
      </c>
      <c r="R13" s="437">
        <v>0</v>
      </c>
      <c r="S13" s="437">
        <v>0</v>
      </c>
      <c r="T13" s="437">
        <v>0</v>
      </c>
      <c r="U13" s="437">
        <v>0</v>
      </c>
      <c r="V13" s="437">
        <v>0</v>
      </c>
      <c r="W13" s="437">
        <v>0</v>
      </c>
      <c r="X13" s="437">
        <v>0</v>
      </c>
      <c r="Y13" s="437">
        <v>0</v>
      </c>
      <c r="Z13" s="440">
        <v>0</v>
      </c>
      <c r="AA13" s="441">
        <v>0</v>
      </c>
      <c r="AB13" s="439">
        <v>5</v>
      </c>
      <c r="AC13" s="437">
        <v>3</v>
      </c>
      <c r="AD13" s="437">
        <v>7</v>
      </c>
      <c r="AE13" s="442">
        <v>4</v>
      </c>
    </row>
    <row r="14" spans="1:31" ht="21.75" customHeight="1">
      <c r="A14" s="433">
        <v>7</v>
      </c>
      <c r="B14" s="434" t="s">
        <v>43</v>
      </c>
      <c r="C14" s="435" t="s">
        <v>44</v>
      </c>
      <c r="D14" s="424">
        <f t="shared" si="0"/>
        <v>61</v>
      </c>
      <c r="E14" s="425">
        <f t="shared" si="0"/>
        <v>19</v>
      </c>
      <c r="F14" s="436">
        <v>9</v>
      </c>
      <c r="G14" s="437">
        <v>2</v>
      </c>
      <c r="H14" s="437">
        <v>0</v>
      </c>
      <c r="I14" s="437">
        <v>0</v>
      </c>
      <c r="J14" s="437">
        <v>3</v>
      </c>
      <c r="K14" s="437">
        <v>1</v>
      </c>
      <c r="L14" s="437">
        <v>0</v>
      </c>
      <c r="M14" s="438">
        <v>0</v>
      </c>
      <c r="N14" s="439">
        <v>0</v>
      </c>
      <c r="O14" s="437">
        <v>0</v>
      </c>
      <c r="P14" s="437">
        <v>1</v>
      </c>
      <c r="Q14" s="437">
        <v>0</v>
      </c>
      <c r="R14" s="437">
        <v>0</v>
      </c>
      <c r="S14" s="437">
        <v>0</v>
      </c>
      <c r="T14" s="437">
        <v>3</v>
      </c>
      <c r="U14" s="437">
        <v>0</v>
      </c>
      <c r="V14" s="437">
        <v>0</v>
      </c>
      <c r="W14" s="437">
        <v>0</v>
      </c>
      <c r="X14" s="437">
        <v>0</v>
      </c>
      <c r="Y14" s="437">
        <v>0</v>
      </c>
      <c r="Z14" s="440">
        <v>1</v>
      </c>
      <c r="AA14" s="441">
        <v>1</v>
      </c>
      <c r="AB14" s="439">
        <v>22</v>
      </c>
      <c r="AC14" s="437">
        <v>6</v>
      </c>
      <c r="AD14" s="437">
        <v>22</v>
      </c>
      <c r="AE14" s="442">
        <v>9</v>
      </c>
    </row>
    <row r="15" spans="1:31" ht="21.75" customHeight="1">
      <c r="A15" s="433">
        <v>8</v>
      </c>
      <c r="B15" s="434" t="s">
        <v>31</v>
      </c>
      <c r="C15" s="435" t="s">
        <v>45</v>
      </c>
      <c r="D15" s="424">
        <f t="shared" si="0"/>
        <v>48</v>
      </c>
      <c r="E15" s="425">
        <f t="shared" si="0"/>
        <v>27</v>
      </c>
      <c r="F15" s="436">
        <v>9</v>
      </c>
      <c r="G15" s="437">
        <v>5</v>
      </c>
      <c r="H15" s="437">
        <v>2</v>
      </c>
      <c r="I15" s="437">
        <v>0</v>
      </c>
      <c r="J15" s="437">
        <v>3</v>
      </c>
      <c r="K15" s="437">
        <v>2</v>
      </c>
      <c r="L15" s="437">
        <v>0</v>
      </c>
      <c r="M15" s="438">
        <v>0</v>
      </c>
      <c r="N15" s="439">
        <v>0</v>
      </c>
      <c r="O15" s="437">
        <v>0</v>
      </c>
      <c r="P15" s="437">
        <v>1</v>
      </c>
      <c r="Q15" s="437">
        <v>1</v>
      </c>
      <c r="R15" s="437">
        <v>0</v>
      </c>
      <c r="S15" s="437">
        <v>0</v>
      </c>
      <c r="T15" s="437">
        <v>0</v>
      </c>
      <c r="U15" s="437">
        <v>0</v>
      </c>
      <c r="V15" s="437">
        <v>0</v>
      </c>
      <c r="W15" s="437">
        <v>0</v>
      </c>
      <c r="X15" s="437">
        <v>0</v>
      </c>
      <c r="Y15" s="437">
        <v>0</v>
      </c>
      <c r="Z15" s="440">
        <v>4</v>
      </c>
      <c r="AA15" s="441">
        <v>3</v>
      </c>
      <c r="AB15" s="439">
        <v>11</v>
      </c>
      <c r="AC15" s="437">
        <v>5</v>
      </c>
      <c r="AD15" s="437">
        <v>18</v>
      </c>
      <c r="AE15" s="442">
        <v>11</v>
      </c>
    </row>
    <row r="16" spans="1:31" ht="21.75" customHeight="1">
      <c r="A16" s="443">
        <v>9</v>
      </c>
      <c r="B16" s="444" t="s">
        <v>46</v>
      </c>
      <c r="C16" s="445" t="s">
        <v>47</v>
      </c>
      <c r="D16" s="424">
        <f t="shared" si="0"/>
        <v>47</v>
      </c>
      <c r="E16" s="425">
        <f t="shared" si="0"/>
        <v>16</v>
      </c>
      <c r="F16" s="446">
        <v>14</v>
      </c>
      <c r="G16" s="447">
        <v>2</v>
      </c>
      <c r="H16" s="447">
        <v>1</v>
      </c>
      <c r="I16" s="447">
        <v>1</v>
      </c>
      <c r="J16" s="447">
        <v>3</v>
      </c>
      <c r="K16" s="447">
        <v>2</v>
      </c>
      <c r="L16" s="447">
        <v>0</v>
      </c>
      <c r="M16" s="448">
        <v>0</v>
      </c>
      <c r="N16" s="439">
        <v>0</v>
      </c>
      <c r="O16" s="437">
        <v>0</v>
      </c>
      <c r="P16" s="447">
        <v>2</v>
      </c>
      <c r="Q16" s="447">
        <v>2</v>
      </c>
      <c r="R16" s="447">
        <v>0</v>
      </c>
      <c r="S16" s="447">
        <v>0</v>
      </c>
      <c r="T16" s="447">
        <v>1</v>
      </c>
      <c r="U16" s="447">
        <v>0</v>
      </c>
      <c r="V16" s="447">
        <v>0</v>
      </c>
      <c r="W16" s="447">
        <v>0</v>
      </c>
      <c r="X16" s="447">
        <v>0</v>
      </c>
      <c r="Y16" s="447">
        <v>0</v>
      </c>
      <c r="Z16" s="449">
        <v>1</v>
      </c>
      <c r="AA16" s="450">
        <v>1</v>
      </c>
      <c r="AB16" s="451">
        <v>7</v>
      </c>
      <c r="AC16" s="447">
        <v>3</v>
      </c>
      <c r="AD16" s="447">
        <v>18</v>
      </c>
      <c r="AE16" s="452">
        <v>5</v>
      </c>
    </row>
    <row r="17" spans="1:31" ht="21.75" customHeight="1" thickBot="1">
      <c r="A17" s="453" t="s">
        <v>154</v>
      </c>
      <c r="B17" s="454"/>
      <c r="C17" s="454"/>
      <c r="D17" s="455">
        <f>D8+D9+D10+D11+D12+D13+D14+D15+D16</f>
        <v>440</v>
      </c>
      <c r="E17" s="456">
        <f>E8+E9+E10+E11+E12+E13+E14+E15+E16</f>
        <v>184</v>
      </c>
      <c r="F17" s="457">
        <f aca="true" t="shared" si="1" ref="F17:O17">SUM(F8:F16)</f>
        <v>70</v>
      </c>
      <c r="G17" s="457">
        <f t="shared" si="1"/>
        <v>18</v>
      </c>
      <c r="H17" s="457">
        <f t="shared" si="1"/>
        <v>11</v>
      </c>
      <c r="I17" s="457">
        <f t="shared" si="1"/>
        <v>3</v>
      </c>
      <c r="J17" s="457">
        <f t="shared" si="1"/>
        <v>30</v>
      </c>
      <c r="K17" s="457">
        <f t="shared" si="1"/>
        <v>18</v>
      </c>
      <c r="L17" s="457">
        <f t="shared" si="1"/>
        <v>0</v>
      </c>
      <c r="M17" s="457">
        <f t="shared" si="1"/>
        <v>0</v>
      </c>
      <c r="N17" s="457">
        <f t="shared" si="1"/>
        <v>2</v>
      </c>
      <c r="O17" s="457">
        <f t="shared" si="1"/>
        <v>1</v>
      </c>
      <c r="P17" s="457">
        <f>SUM(P8:P16)</f>
        <v>7</v>
      </c>
      <c r="Q17" s="457">
        <f aca="true" t="shared" si="2" ref="Q17:AE17">SUM(Q8:Q16)</f>
        <v>5</v>
      </c>
      <c r="R17" s="457">
        <f t="shared" si="2"/>
        <v>0</v>
      </c>
      <c r="S17" s="457">
        <f t="shared" si="2"/>
        <v>0</v>
      </c>
      <c r="T17" s="457">
        <f t="shared" si="2"/>
        <v>28</v>
      </c>
      <c r="U17" s="457">
        <f t="shared" si="2"/>
        <v>2</v>
      </c>
      <c r="V17" s="457">
        <f t="shared" si="2"/>
        <v>0</v>
      </c>
      <c r="W17" s="457">
        <f t="shared" si="2"/>
        <v>0</v>
      </c>
      <c r="X17" s="457">
        <f t="shared" si="2"/>
        <v>1</v>
      </c>
      <c r="Y17" s="457">
        <f t="shared" si="2"/>
        <v>1</v>
      </c>
      <c r="Z17" s="457">
        <f t="shared" si="2"/>
        <v>24</v>
      </c>
      <c r="AA17" s="457">
        <f t="shared" si="2"/>
        <v>18</v>
      </c>
      <c r="AB17" s="457">
        <f t="shared" si="2"/>
        <v>97</v>
      </c>
      <c r="AC17" s="457">
        <f t="shared" si="2"/>
        <v>39</v>
      </c>
      <c r="AD17" s="457">
        <f t="shared" si="2"/>
        <v>170</v>
      </c>
      <c r="AE17" s="457">
        <f t="shared" si="2"/>
        <v>79</v>
      </c>
    </row>
    <row r="18" ht="30.75" customHeight="1" thickBot="1"/>
    <row r="19" spans="1:23" ht="28.5" customHeight="1">
      <c r="A19" s="458" t="s">
        <v>20</v>
      </c>
      <c r="B19" s="459" t="s">
        <v>5</v>
      </c>
      <c r="C19" s="460" t="s">
        <v>6</v>
      </c>
      <c r="D19" s="461" t="s">
        <v>155</v>
      </c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3"/>
    </row>
    <row r="20" spans="1:23" ht="41.25" customHeight="1">
      <c r="A20" s="464"/>
      <c r="B20" s="465"/>
      <c r="C20" s="466"/>
      <c r="D20" s="467" t="s">
        <v>156</v>
      </c>
      <c r="E20" s="468"/>
      <c r="F20" s="469" t="s">
        <v>157</v>
      </c>
      <c r="G20" s="469"/>
      <c r="H20" s="470" t="s">
        <v>158</v>
      </c>
      <c r="I20" s="468"/>
      <c r="J20" s="469" t="s">
        <v>159</v>
      </c>
      <c r="K20" s="469"/>
      <c r="L20" s="469" t="s">
        <v>160</v>
      </c>
      <c r="M20" s="469"/>
      <c r="N20" s="469" t="s">
        <v>161</v>
      </c>
      <c r="O20" s="469"/>
      <c r="P20" s="469" t="s">
        <v>162</v>
      </c>
      <c r="Q20" s="469"/>
      <c r="R20" s="469" t="s">
        <v>163</v>
      </c>
      <c r="S20" s="469"/>
      <c r="T20" s="469" t="s">
        <v>164</v>
      </c>
      <c r="U20" s="471"/>
      <c r="V20" s="469" t="s">
        <v>165</v>
      </c>
      <c r="W20" s="472"/>
    </row>
    <row r="21" spans="1:23" ht="14.25" customHeight="1" thickBot="1">
      <c r="A21" s="473"/>
      <c r="B21" s="474"/>
      <c r="C21" s="475"/>
      <c r="D21" s="189" t="s">
        <v>166</v>
      </c>
      <c r="E21" s="190" t="s">
        <v>30</v>
      </c>
      <c r="F21" s="191" t="s">
        <v>29</v>
      </c>
      <c r="G21" s="190" t="s">
        <v>30</v>
      </c>
      <c r="H21" s="191" t="s">
        <v>29</v>
      </c>
      <c r="I21" s="190" t="s">
        <v>30</v>
      </c>
      <c r="J21" s="191" t="s">
        <v>29</v>
      </c>
      <c r="K21" s="190" t="s">
        <v>30</v>
      </c>
      <c r="L21" s="191" t="s">
        <v>29</v>
      </c>
      <c r="M21" s="190" t="s">
        <v>30</v>
      </c>
      <c r="N21" s="191" t="s">
        <v>29</v>
      </c>
      <c r="O21" s="190" t="s">
        <v>30</v>
      </c>
      <c r="P21" s="191" t="s">
        <v>29</v>
      </c>
      <c r="Q21" s="190" t="s">
        <v>30</v>
      </c>
      <c r="R21" s="191" t="s">
        <v>29</v>
      </c>
      <c r="S21" s="190" t="s">
        <v>30</v>
      </c>
      <c r="T21" s="191" t="s">
        <v>29</v>
      </c>
      <c r="U21" s="190" t="s">
        <v>30</v>
      </c>
      <c r="V21" s="191" t="s">
        <v>29</v>
      </c>
      <c r="W21" s="192" t="s">
        <v>30</v>
      </c>
    </row>
    <row r="22" spans="1:23" ht="21" customHeight="1">
      <c r="A22" s="421">
        <v>1</v>
      </c>
      <c r="B22" s="422" t="s">
        <v>31</v>
      </c>
      <c r="C22" s="476" t="s">
        <v>32</v>
      </c>
      <c r="D22" s="477">
        <v>27</v>
      </c>
      <c r="E22" s="478">
        <v>12</v>
      </c>
      <c r="F22" s="478">
        <v>17</v>
      </c>
      <c r="G22" s="478">
        <v>12</v>
      </c>
      <c r="H22" s="478">
        <v>143</v>
      </c>
      <c r="I22" s="478">
        <v>63</v>
      </c>
      <c r="J22" s="478">
        <v>143</v>
      </c>
      <c r="K22" s="478">
        <v>63</v>
      </c>
      <c r="L22" s="478">
        <v>17</v>
      </c>
      <c r="M22" s="478">
        <v>12</v>
      </c>
      <c r="N22" s="478">
        <v>11</v>
      </c>
      <c r="O22" s="478">
        <v>6</v>
      </c>
      <c r="P22" s="478">
        <v>11</v>
      </c>
      <c r="Q22" s="478">
        <v>7</v>
      </c>
      <c r="R22" s="478">
        <v>21</v>
      </c>
      <c r="S22" s="478">
        <v>10</v>
      </c>
      <c r="T22" s="478">
        <v>16</v>
      </c>
      <c r="U22" s="478">
        <v>5</v>
      </c>
      <c r="V22" s="478">
        <v>8</v>
      </c>
      <c r="W22" s="479">
        <v>3</v>
      </c>
    </row>
    <row r="23" spans="1:23" ht="21" customHeight="1">
      <c r="A23" s="480">
        <v>2</v>
      </c>
      <c r="B23" s="481" t="s">
        <v>33</v>
      </c>
      <c r="C23" s="482" t="s">
        <v>34</v>
      </c>
      <c r="D23" s="483">
        <v>7</v>
      </c>
      <c r="E23" s="484">
        <v>1</v>
      </c>
      <c r="F23" s="484">
        <v>3</v>
      </c>
      <c r="G23" s="484">
        <v>1</v>
      </c>
      <c r="H23" s="484">
        <v>25</v>
      </c>
      <c r="I23" s="484">
        <v>7</v>
      </c>
      <c r="J23" s="484">
        <v>26</v>
      </c>
      <c r="K23" s="484">
        <v>6</v>
      </c>
      <c r="L23" s="484">
        <v>2</v>
      </c>
      <c r="M23" s="484">
        <v>2</v>
      </c>
      <c r="N23" s="484">
        <v>3</v>
      </c>
      <c r="O23" s="484">
        <v>0</v>
      </c>
      <c r="P23" s="484">
        <v>3</v>
      </c>
      <c r="Q23" s="484">
        <v>2</v>
      </c>
      <c r="R23" s="484">
        <v>4</v>
      </c>
      <c r="S23" s="484">
        <v>3</v>
      </c>
      <c r="T23" s="484">
        <v>5</v>
      </c>
      <c r="U23" s="484">
        <v>1</v>
      </c>
      <c r="V23" s="484">
        <v>0</v>
      </c>
      <c r="W23" s="485">
        <v>0</v>
      </c>
    </row>
    <row r="24" spans="1:23" ht="21" customHeight="1">
      <c r="A24" s="480">
        <v>3</v>
      </c>
      <c r="B24" s="481" t="s">
        <v>35</v>
      </c>
      <c r="C24" s="482" t="s">
        <v>36</v>
      </c>
      <c r="D24" s="483">
        <v>6</v>
      </c>
      <c r="E24" s="484">
        <v>3</v>
      </c>
      <c r="F24" s="484">
        <v>1</v>
      </c>
      <c r="G24" s="484">
        <v>1</v>
      </c>
      <c r="H24" s="484">
        <v>28</v>
      </c>
      <c r="I24" s="484">
        <v>12</v>
      </c>
      <c r="J24" s="484">
        <v>27</v>
      </c>
      <c r="K24" s="484">
        <v>11</v>
      </c>
      <c r="L24" s="484">
        <v>2</v>
      </c>
      <c r="M24" s="484">
        <v>2</v>
      </c>
      <c r="N24" s="484">
        <v>1</v>
      </c>
      <c r="O24" s="484">
        <v>0</v>
      </c>
      <c r="P24" s="484">
        <v>2</v>
      </c>
      <c r="Q24" s="484">
        <v>1</v>
      </c>
      <c r="R24" s="484">
        <v>7</v>
      </c>
      <c r="S24" s="484">
        <v>1</v>
      </c>
      <c r="T24" s="484">
        <v>6</v>
      </c>
      <c r="U24" s="484">
        <v>3</v>
      </c>
      <c r="V24" s="484">
        <v>2</v>
      </c>
      <c r="W24" s="485">
        <v>2</v>
      </c>
    </row>
    <row r="25" spans="1:23" ht="21" customHeight="1">
      <c r="A25" s="480">
        <v>4</v>
      </c>
      <c r="B25" s="481" t="s">
        <v>37</v>
      </c>
      <c r="C25" s="482" t="s">
        <v>38</v>
      </c>
      <c r="D25" s="483">
        <v>5</v>
      </c>
      <c r="E25" s="484">
        <v>1</v>
      </c>
      <c r="F25" s="484">
        <v>1</v>
      </c>
      <c r="G25" s="484">
        <v>1</v>
      </c>
      <c r="H25" s="484">
        <v>18</v>
      </c>
      <c r="I25" s="484">
        <v>5</v>
      </c>
      <c r="J25" s="484">
        <v>17</v>
      </c>
      <c r="K25" s="484">
        <v>5</v>
      </c>
      <c r="L25" s="484">
        <v>2</v>
      </c>
      <c r="M25" s="484">
        <v>1</v>
      </c>
      <c r="N25" s="484">
        <v>0</v>
      </c>
      <c r="O25" s="484">
        <v>0</v>
      </c>
      <c r="P25" s="484">
        <v>2</v>
      </c>
      <c r="Q25" s="484">
        <v>2</v>
      </c>
      <c r="R25" s="484">
        <v>2</v>
      </c>
      <c r="S25" s="484">
        <v>1</v>
      </c>
      <c r="T25" s="484">
        <v>2</v>
      </c>
      <c r="U25" s="484">
        <v>1</v>
      </c>
      <c r="V25" s="484">
        <v>0</v>
      </c>
      <c r="W25" s="485">
        <v>0</v>
      </c>
    </row>
    <row r="26" spans="1:23" ht="21" customHeight="1">
      <c r="A26" s="480">
        <v>5</v>
      </c>
      <c r="B26" s="481" t="s">
        <v>39</v>
      </c>
      <c r="C26" s="482" t="s">
        <v>40</v>
      </c>
      <c r="D26" s="483">
        <v>8</v>
      </c>
      <c r="E26" s="484">
        <v>4</v>
      </c>
      <c r="F26" s="484">
        <v>3</v>
      </c>
      <c r="G26" s="484">
        <v>0</v>
      </c>
      <c r="H26" s="484">
        <v>26</v>
      </c>
      <c r="I26" s="484">
        <v>12</v>
      </c>
      <c r="J26" s="484">
        <v>27</v>
      </c>
      <c r="K26" s="484">
        <v>12</v>
      </c>
      <c r="L26" s="484">
        <v>2</v>
      </c>
      <c r="M26" s="484">
        <v>0</v>
      </c>
      <c r="N26" s="484">
        <v>2</v>
      </c>
      <c r="O26" s="484">
        <v>1</v>
      </c>
      <c r="P26" s="484">
        <v>1</v>
      </c>
      <c r="Q26" s="484">
        <v>0</v>
      </c>
      <c r="R26" s="484">
        <v>3</v>
      </c>
      <c r="S26" s="484">
        <v>1</v>
      </c>
      <c r="T26" s="484">
        <v>5</v>
      </c>
      <c r="U26" s="484">
        <v>2</v>
      </c>
      <c r="V26" s="484">
        <v>1</v>
      </c>
      <c r="W26" s="485">
        <v>1</v>
      </c>
    </row>
    <row r="27" spans="1:23" ht="21" customHeight="1">
      <c r="A27" s="480">
        <v>6</v>
      </c>
      <c r="B27" s="481" t="s">
        <v>41</v>
      </c>
      <c r="C27" s="482" t="s">
        <v>42</v>
      </c>
      <c r="D27" s="483">
        <v>5</v>
      </c>
      <c r="E27" s="484">
        <v>0</v>
      </c>
      <c r="F27" s="484">
        <v>4</v>
      </c>
      <c r="G27" s="484">
        <v>2</v>
      </c>
      <c r="H27" s="484">
        <v>15</v>
      </c>
      <c r="I27" s="484">
        <v>6</v>
      </c>
      <c r="J27" s="484">
        <v>15</v>
      </c>
      <c r="K27" s="484">
        <v>5</v>
      </c>
      <c r="L27" s="484">
        <v>4</v>
      </c>
      <c r="M27" s="484">
        <v>3</v>
      </c>
      <c r="N27" s="484">
        <v>0</v>
      </c>
      <c r="O27" s="484">
        <v>0</v>
      </c>
      <c r="P27" s="484">
        <v>4</v>
      </c>
      <c r="Q27" s="484">
        <v>3</v>
      </c>
      <c r="R27" s="484">
        <v>3</v>
      </c>
      <c r="S27" s="484">
        <v>1</v>
      </c>
      <c r="T27" s="484">
        <v>0</v>
      </c>
      <c r="U27" s="484">
        <v>0</v>
      </c>
      <c r="V27" s="484">
        <v>0</v>
      </c>
      <c r="W27" s="485">
        <v>0</v>
      </c>
    </row>
    <row r="28" spans="1:23" ht="21" customHeight="1">
      <c r="A28" s="480">
        <v>7</v>
      </c>
      <c r="B28" s="481" t="s">
        <v>43</v>
      </c>
      <c r="C28" s="482" t="s">
        <v>44</v>
      </c>
      <c r="D28" s="483">
        <v>11</v>
      </c>
      <c r="E28" s="484">
        <v>3</v>
      </c>
      <c r="F28" s="484">
        <v>6</v>
      </c>
      <c r="G28" s="484">
        <v>2</v>
      </c>
      <c r="H28" s="484">
        <v>55</v>
      </c>
      <c r="I28" s="484">
        <v>17</v>
      </c>
      <c r="J28" s="484">
        <v>56</v>
      </c>
      <c r="K28" s="484">
        <v>15</v>
      </c>
      <c r="L28" s="484">
        <v>5</v>
      </c>
      <c r="M28" s="484">
        <v>4</v>
      </c>
      <c r="N28" s="484">
        <v>6</v>
      </c>
      <c r="O28" s="484">
        <v>2</v>
      </c>
      <c r="P28" s="484">
        <v>6</v>
      </c>
      <c r="Q28" s="484">
        <v>3</v>
      </c>
      <c r="R28" s="484">
        <v>6</v>
      </c>
      <c r="S28" s="484">
        <v>2</v>
      </c>
      <c r="T28" s="484">
        <v>7</v>
      </c>
      <c r="U28" s="484">
        <v>1</v>
      </c>
      <c r="V28" s="484">
        <v>4</v>
      </c>
      <c r="W28" s="485">
        <v>1</v>
      </c>
    </row>
    <row r="29" spans="1:23" ht="21" customHeight="1">
      <c r="A29" s="480">
        <v>8</v>
      </c>
      <c r="B29" s="481" t="s">
        <v>31</v>
      </c>
      <c r="C29" s="482" t="s">
        <v>45</v>
      </c>
      <c r="D29" s="483">
        <v>11</v>
      </c>
      <c r="E29" s="484">
        <v>6</v>
      </c>
      <c r="F29" s="484">
        <v>7</v>
      </c>
      <c r="G29" s="484">
        <v>4</v>
      </c>
      <c r="H29" s="484">
        <v>41</v>
      </c>
      <c r="I29" s="484">
        <v>23</v>
      </c>
      <c r="J29" s="484">
        <v>42</v>
      </c>
      <c r="K29" s="484">
        <v>22</v>
      </c>
      <c r="L29" s="484">
        <v>6</v>
      </c>
      <c r="M29" s="484">
        <v>5</v>
      </c>
      <c r="N29" s="484">
        <v>2</v>
      </c>
      <c r="O29" s="484">
        <v>1</v>
      </c>
      <c r="P29" s="484">
        <v>6</v>
      </c>
      <c r="Q29" s="484">
        <v>4</v>
      </c>
      <c r="R29" s="484">
        <v>2</v>
      </c>
      <c r="S29" s="484">
        <v>2</v>
      </c>
      <c r="T29" s="484">
        <v>7</v>
      </c>
      <c r="U29" s="484">
        <v>2</v>
      </c>
      <c r="V29" s="484">
        <v>3</v>
      </c>
      <c r="W29" s="485">
        <v>3</v>
      </c>
    </row>
    <row r="30" spans="1:23" ht="21" customHeight="1" thickBot="1">
      <c r="A30" s="486">
        <v>9</v>
      </c>
      <c r="B30" s="487" t="s">
        <v>46</v>
      </c>
      <c r="C30" s="488" t="s">
        <v>47</v>
      </c>
      <c r="D30" s="489">
        <v>15</v>
      </c>
      <c r="E30" s="490">
        <v>2</v>
      </c>
      <c r="F30" s="490">
        <v>6</v>
      </c>
      <c r="G30" s="490">
        <v>2</v>
      </c>
      <c r="H30" s="490">
        <v>41</v>
      </c>
      <c r="I30" s="490">
        <v>13</v>
      </c>
      <c r="J30" s="490">
        <v>42</v>
      </c>
      <c r="K30" s="490">
        <v>14</v>
      </c>
      <c r="L30" s="490">
        <v>5</v>
      </c>
      <c r="M30" s="490">
        <v>1</v>
      </c>
      <c r="N30" s="490">
        <v>3</v>
      </c>
      <c r="O30" s="490">
        <v>0</v>
      </c>
      <c r="P30" s="490">
        <v>3</v>
      </c>
      <c r="Q30" s="490">
        <v>0</v>
      </c>
      <c r="R30" s="490">
        <v>6</v>
      </c>
      <c r="S30" s="490">
        <v>4</v>
      </c>
      <c r="T30" s="490">
        <v>13</v>
      </c>
      <c r="U30" s="490">
        <v>3</v>
      </c>
      <c r="V30" s="490">
        <v>0</v>
      </c>
      <c r="W30" s="491">
        <v>0</v>
      </c>
    </row>
    <row r="31" spans="1:23" ht="21" customHeight="1" thickBot="1">
      <c r="A31" s="492" t="s">
        <v>81</v>
      </c>
      <c r="B31" s="493"/>
      <c r="C31" s="494"/>
      <c r="D31" s="495">
        <f aca="true" t="shared" si="3" ref="D31:W31">D22+D23+D24+D25+D26+D27+D28+D29+D30</f>
        <v>95</v>
      </c>
      <c r="E31" s="496">
        <f t="shared" si="3"/>
        <v>32</v>
      </c>
      <c r="F31" s="496">
        <f t="shared" si="3"/>
        <v>48</v>
      </c>
      <c r="G31" s="496">
        <f t="shared" si="3"/>
        <v>25</v>
      </c>
      <c r="H31" s="496">
        <f t="shared" si="3"/>
        <v>392</v>
      </c>
      <c r="I31" s="496">
        <f t="shared" si="3"/>
        <v>158</v>
      </c>
      <c r="J31" s="496">
        <f t="shared" si="3"/>
        <v>395</v>
      </c>
      <c r="K31" s="496">
        <f t="shared" si="3"/>
        <v>153</v>
      </c>
      <c r="L31" s="496">
        <f t="shared" si="3"/>
        <v>45</v>
      </c>
      <c r="M31" s="496">
        <f t="shared" si="3"/>
        <v>30</v>
      </c>
      <c r="N31" s="496">
        <f t="shared" si="3"/>
        <v>28</v>
      </c>
      <c r="O31" s="496">
        <f t="shared" si="3"/>
        <v>10</v>
      </c>
      <c r="P31" s="496">
        <f t="shared" si="3"/>
        <v>38</v>
      </c>
      <c r="Q31" s="496">
        <f t="shared" si="3"/>
        <v>22</v>
      </c>
      <c r="R31" s="496">
        <f t="shared" si="3"/>
        <v>54</v>
      </c>
      <c r="S31" s="496">
        <f t="shared" si="3"/>
        <v>25</v>
      </c>
      <c r="T31" s="496">
        <f t="shared" si="3"/>
        <v>61</v>
      </c>
      <c r="U31" s="496">
        <f t="shared" si="3"/>
        <v>18</v>
      </c>
      <c r="V31" s="496">
        <f t="shared" si="3"/>
        <v>18</v>
      </c>
      <c r="W31" s="497">
        <f t="shared" si="3"/>
        <v>10</v>
      </c>
    </row>
    <row r="33" spans="6:11" ht="12.75">
      <c r="F33" s="391">
        <f>F31+H31</f>
        <v>440</v>
      </c>
      <c r="G33" s="391">
        <f>G31+I31</f>
        <v>183</v>
      </c>
      <c r="J33" s="391">
        <f>J31+L31</f>
        <v>440</v>
      </c>
      <c r="K33" s="391">
        <f>K31+M31</f>
        <v>183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Y31" sqref="Y31"/>
    </sheetView>
  </sheetViews>
  <sheetFormatPr defaultColWidth="9.125" defaultRowHeight="12.75"/>
  <cols>
    <col min="1" max="1" width="4.50390625" style="499" customWidth="1"/>
    <col min="2" max="2" width="16.00390625" style="499" customWidth="1"/>
    <col min="3" max="3" width="9.125" style="499" customWidth="1"/>
    <col min="4" max="18" width="10.75390625" style="499" customWidth="1"/>
    <col min="19" max="16384" width="9.125" style="499" customWidth="1"/>
  </cols>
  <sheetData>
    <row r="1" spans="1:17" ht="19.5" customHeight="1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</row>
    <row r="2" spans="1:18" s="391" customFormat="1" ht="25.5" customHeight="1">
      <c r="A2" s="500" t="s">
        <v>64</v>
      </c>
      <c r="B2" s="500"/>
      <c r="C2" s="500"/>
      <c r="D2" s="500"/>
      <c r="E2" s="501" t="s">
        <v>167</v>
      </c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3"/>
    </row>
    <row r="3" spans="1:18" s="391" customFormat="1" ht="15.75" customHeight="1">
      <c r="A3" s="504"/>
      <c r="B3" s="504"/>
      <c r="C3" s="504"/>
      <c r="D3" s="504"/>
      <c r="E3" s="505" t="str">
        <f>'ogolne (12)'!M3</f>
        <v>od 01 grudnia 2015 roku</v>
      </c>
      <c r="F3" s="506"/>
      <c r="G3" s="506"/>
      <c r="H3" s="506"/>
      <c r="I3" s="506"/>
      <c r="J3" s="507" t="str">
        <f>'ogolne (12)'!Y3</f>
        <v>do 31 grudnia 2015 roku</v>
      </c>
      <c r="K3" s="507"/>
      <c r="L3" s="507"/>
      <c r="M3" s="507"/>
      <c r="N3" s="507"/>
      <c r="O3" s="507"/>
      <c r="P3" s="507"/>
      <c r="Q3" s="507"/>
      <c r="R3" s="508"/>
    </row>
    <row r="4" spans="1:18" s="391" customFormat="1" ht="13.5" customHeight="1" thickBot="1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</row>
    <row r="5" spans="1:18" ht="16.5" customHeight="1">
      <c r="A5" s="121" t="s">
        <v>168</v>
      </c>
      <c r="B5" s="124" t="s">
        <v>5</v>
      </c>
      <c r="C5" s="510" t="s">
        <v>169</v>
      </c>
      <c r="D5" s="511" t="s">
        <v>170</v>
      </c>
      <c r="E5" s="30" t="s">
        <v>171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12"/>
    </row>
    <row r="6" spans="1:18" ht="18" customHeight="1">
      <c r="A6" s="125"/>
      <c r="B6" s="136"/>
      <c r="C6" s="137"/>
      <c r="D6" s="513"/>
      <c r="E6" s="125" t="s">
        <v>172</v>
      </c>
      <c r="F6" s="136"/>
      <c r="G6" s="136" t="s">
        <v>173</v>
      </c>
      <c r="H6" s="137" t="s">
        <v>101</v>
      </c>
      <c r="I6" s="514"/>
      <c r="J6" s="514"/>
      <c r="K6" s="514"/>
      <c r="L6" s="514"/>
      <c r="M6" s="514"/>
      <c r="N6" s="514"/>
      <c r="O6" s="514"/>
      <c r="P6" s="514"/>
      <c r="Q6" s="137" t="s">
        <v>174</v>
      </c>
      <c r="R6" s="126" t="s">
        <v>175</v>
      </c>
    </row>
    <row r="7" spans="1:18" ht="63" customHeight="1">
      <c r="A7" s="125"/>
      <c r="B7" s="136"/>
      <c r="C7" s="137"/>
      <c r="D7" s="513"/>
      <c r="E7" s="515" t="s">
        <v>176</v>
      </c>
      <c r="F7" s="516" t="s">
        <v>177</v>
      </c>
      <c r="G7" s="136"/>
      <c r="H7" s="517" t="s">
        <v>178</v>
      </c>
      <c r="I7" s="517" t="s">
        <v>107</v>
      </c>
      <c r="J7" s="517" t="s">
        <v>110</v>
      </c>
      <c r="K7" s="517" t="s">
        <v>179</v>
      </c>
      <c r="L7" s="517" t="s">
        <v>180</v>
      </c>
      <c r="M7" s="517" t="s">
        <v>181</v>
      </c>
      <c r="N7" s="517" t="s">
        <v>182</v>
      </c>
      <c r="O7" s="517" t="s">
        <v>183</v>
      </c>
      <c r="P7" s="517" t="s">
        <v>184</v>
      </c>
      <c r="Q7" s="137"/>
      <c r="R7" s="126"/>
    </row>
    <row r="8" spans="1:30" s="391" customFormat="1" ht="18" customHeight="1">
      <c r="A8" s="421">
        <v>1</v>
      </c>
      <c r="B8" s="422" t="s">
        <v>31</v>
      </c>
      <c r="C8" s="423" t="s">
        <v>32</v>
      </c>
      <c r="D8" s="518">
        <f aca="true" t="shared" si="0" ref="D8:D17">E8+F8+H8+I8+J8+M8+N8+O8+P8+K8+Q8+R8+L8</f>
        <v>73</v>
      </c>
      <c r="E8" s="519">
        <v>28</v>
      </c>
      <c r="F8" s="520">
        <v>32</v>
      </c>
      <c r="G8" s="520">
        <f aca="true" t="shared" si="1" ref="G8:G17">H8+I8+J8+M8+N8+O8+P8+K8+L8</f>
        <v>11</v>
      </c>
      <c r="H8" s="520">
        <v>0</v>
      </c>
      <c r="I8" s="520">
        <v>0</v>
      </c>
      <c r="J8" s="520">
        <v>9</v>
      </c>
      <c r="K8" s="521">
        <v>0</v>
      </c>
      <c r="L8" s="521">
        <v>0</v>
      </c>
      <c r="M8" s="520">
        <v>2</v>
      </c>
      <c r="N8" s="520">
        <v>0</v>
      </c>
      <c r="O8" s="522">
        <v>0</v>
      </c>
      <c r="P8" s="521">
        <v>0</v>
      </c>
      <c r="Q8" s="521">
        <v>2</v>
      </c>
      <c r="R8" s="523">
        <v>0</v>
      </c>
      <c r="AD8" s="391">
        <v>82</v>
      </c>
    </row>
    <row r="9" spans="1:18" s="391" customFormat="1" ht="18" customHeight="1">
      <c r="A9" s="433">
        <v>2</v>
      </c>
      <c r="B9" s="434" t="s">
        <v>33</v>
      </c>
      <c r="C9" s="435" t="s">
        <v>34</v>
      </c>
      <c r="D9" s="518">
        <f t="shared" si="0"/>
        <v>0</v>
      </c>
      <c r="E9" s="436">
        <v>0</v>
      </c>
      <c r="F9" s="437">
        <v>0</v>
      </c>
      <c r="G9" s="437">
        <f t="shared" si="1"/>
        <v>0</v>
      </c>
      <c r="H9" s="437">
        <v>0</v>
      </c>
      <c r="I9" s="437">
        <v>0</v>
      </c>
      <c r="J9" s="437">
        <v>0</v>
      </c>
      <c r="K9" s="524">
        <v>0</v>
      </c>
      <c r="L9" s="524">
        <v>0</v>
      </c>
      <c r="M9" s="437">
        <v>0</v>
      </c>
      <c r="N9" s="437">
        <v>0</v>
      </c>
      <c r="O9" s="438">
        <v>0</v>
      </c>
      <c r="P9" s="524">
        <v>0</v>
      </c>
      <c r="Q9" s="524">
        <v>0</v>
      </c>
      <c r="R9" s="525">
        <v>0</v>
      </c>
    </row>
    <row r="10" spans="1:18" s="391" customFormat="1" ht="18" customHeight="1">
      <c r="A10" s="433">
        <v>3</v>
      </c>
      <c r="B10" s="434" t="s">
        <v>35</v>
      </c>
      <c r="C10" s="435" t="s">
        <v>36</v>
      </c>
      <c r="D10" s="518">
        <f t="shared" si="0"/>
        <v>0</v>
      </c>
      <c r="E10" s="436">
        <v>0</v>
      </c>
      <c r="F10" s="437">
        <v>0</v>
      </c>
      <c r="G10" s="437">
        <f t="shared" si="1"/>
        <v>0</v>
      </c>
      <c r="H10" s="437">
        <v>0</v>
      </c>
      <c r="I10" s="437">
        <v>0</v>
      </c>
      <c r="J10" s="437">
        <v>0</v>
      </c>
      <c r="K10" s="524">
        <v>0</v>
      </c>
      <c r="L10" s="524">
        <v>0</v>
      </c>
      <c r="M10" s="437">
        <v>0</v>
      </c>
      <c r="N10" s="437">
        <v>0</v>
      </c>
      <c r="O10" s="438">
        <v>0</v>
      </c>
      <c r="P10" s="524">
        <v>0</v>
      </c>
      <c r="Q10" s="524">
        <v>0</v>
      </c>
      <c r="R10" s="525">
        <v>0</v>
      </c>
    </row>
    <row r="11" spans="1:18" s="391" customFormat="1" ht="18" customHeight="1">
      <c r="A11" s="433">
        <v>4</v>
      </c>
      <c r="B11" s="434" t="s">
        <v>37</v>
      </c>
      <c r="C11" s="435" t="s">
        <v>38</v>
      </c>
      <c r="D11" s="518">
        <f t="shared" si="0"/>
        <v>0</v>
      </c>
      <c r="E11" s="436">
        <v>0</v>
      </c>
      <c r="F11" s="437">
        <v>0</v>
      </c>
      <c r="G11" s="437">
        <f t="shared" si="1"/>
        <v>0</v>
      </c>
      <c r="H11" s="437">
        <v>0</v>
      </c>
      <c r="I11" s="437">
        <v>0</v>
      </c>
      <c r="J11" s="437">
        <v>0</v>
      </c>
      <c r="K11" s="524">
        <v>0</v>
      </c>
      <c r="L11" s="524">
        <v>0</v>
      </c>
      <c r="M11" s="437">
        <v>0</v>
      </c>
      <c r="N11" s="437">
        <v>0</v>
      </c>
      <c r="O11" s="438">
        <v>0</v>
      </c>
      <c r="P11" s="524">
        <v>0</v>
      </c>
      <c r="Q11" s="524">
        <v>0</v>
      </c>
      <c r="R11" s="525">
        <v>0</v>
      </c>
    </row>
    <row r="12" spans="1:18" s="391" customFormat="1" ht="18" customHeight="1">
      <c r="A12" s="433">
        <v>5</v>
      </c>
      <c r="B12" s="434" t="s">
        <v>39</v>
      </c>
      <c r="C12" s="435" t="s">
        <v>40</v>
      </c>
      <c r="D12" s="518">
        <f t="shared" si="0"/>
        <v>21</v>
      </c>
      <c r="E12" s="436">
        <v>20</v>
      </c>
      <c r="F12" s="437">
        <v>1</v>
      </c>
      <c r="G12" s="437">
        <f t="shared" si="1"/>
        <v>0</v>
      </c>
      <c r="H12" s="437">
        <v>0</v>
      </c>
      <c r="I12" s="437">
        <v>0</v>
      </c>
      <c r="J12" s="437">
        <v>0</v>
      </c>
      <c r="K12" s="524">
        <v>0</v>
      </c>
      <c r="L12" s="524">
        <v>0</v>
      </c>
      <c r="M12" s="437">
        <v>0</v>
      </c>
      <c r="N12" s="437">
        <v>0</v>
      </c>
      <c r="O12" s="438">
        <v>0</v>
      </c>
      <c r="P12" s="524">
        <v>0</v>
      </c>
      <c r="Q12" s="524">
        <v>0</v>
      </c>
      <c r="R12" s="525">
        <v>0</v>
      </c>
    </row>
    <row r="13" spans="1:18" s="391" customFormat="1" ht="18" customHeight="1">
      <c r="A13" s="433">
        <v>6</v>
      </c>
      <c r="B13" s="434" t="s">
        <v>41</v>
      </c>
      <c r="C13" s="435" t="s">
        <v>42</v>
      </c>
      <c r="D13" s="518">
        <f t="shared" si="0"/>
        <v>2</v>
      </c>
      <c r="E13" s="436">
        <v>0</v>
      </c>
      <c r="F13" s="437">
        <v>2</v>
      </c>
      <c r="G13" s="437">
        <f t="shared" si="1"/>
        <v>0</v>
      </c>
      <c r="H13" s="437">
        <v>0</v>
      </c>
      <c r="I13" s="437">
        <v>0</v>
      </c>
      <c r="J13" s="437">
        <v>0</v>
      </c>
      <c r="K13" s="524">
        <v>0</v>
      </c>
      <c r="L13" s="524">
        <v>0</v>
      </c>
      <c r="M13" s="437">
        <v>0</v>
      </c>
      <c r="N13" s="437">
        <v>0</v>
      </c>
      <c r="O13" s="438">
        <v>0</v>
      </c>
      <c r="P13" s="524">
        <v>0</v>
      </c>
      <c r="Q13" s="524">
        <v>0</v>
      </c>
      <c r="R13" s="525">
        <v>0</v>
      </c>
    </row>
    <row r="14" spans="1:18" s="391" customFormat="1" ht="18" customHeight="1">
      <c r="A14" s="433">
        <v>7</v>
      </c>
      <c r="B14" s="434" t="s">
        <v>43</v>
      </c>
      <c r="C14" s="435" t="s">
        <v>44</v>
      </c>
      <c r="D14" s="518">
        <f t="shared" si="0"/>
        <v>2</v>
      </c>
      <c r="E14" s="436">
        <v>0</v>
      </c>
      <c r="F14" s="437">
        <v>0</v>
      </c>
      <c r="G14" s="437">
        <f t="shared" si="1"/>
        <v>2</v>
      </c>
      <c r="H14" s="437">
        <v>0</v>
      </c>
      <c r="I14" s="437">
        <v>0</v>
      </c>
      <c r="J14" s="437">
        <v>2</v>
      </c>
      <c r="K14" s="524">
        <v>0</v>
      </c>
      <c r="L14" s="524">
        <v>0</v>
      </c>
      <c r="M14" s="437">
        <v>0</v>
      </c>
      <c r="N14" s="437">
        <v>0</v>
      </c>
      <c r="O14" s="438">
        <v>0</v>
      </c>
      <c r="P14" s="524">
        <v>0</v>
      </c>
      <c r="Q14" s="524">
        <v>0</v>
      </c>
      <c r="R14" s="525">
        <v>0</v>
      </c>
    </row>
    <row r="15" spans="1:18" s="391" customFormat="1" ht="18" customHeight="1">
      <c r="A15" s="433">
        <v>8</v>
      </c>
      <c r="B15" s="434" t="s">
        <v>31</v>
      </c>
      <c r="C15" s="435" t="s">
        <v>45</v>
      </c>
      <c r="D15" s="518">
        <f t="shared" si="0"/>
        <v>6</v>
      </c>
      <c r="E15" s="436">
        <v>0</v>
      </c>
      <c r="F15" s="437">
        <v>1</v>
      </c>
      <c r="G15" s="437">
        <f t="shared" si="1"/>
        <v>5</v>
      </c>
      <c r="H15" s="437">
        <v>0</v>
      </c>
      <c r="I15" s="437">
        <v>0</v>
      </c>
      <c r="J15" s="437">
        <v>5</v>
      </c>
      <c r="K15" s="524">
        <v>0</v>
      </c>
      <c r="L15" s="524">
        <v>0</v>
      </c>
      <c r="M15" s="437">
        <v>0</v>
      </c>
      <c r="N15" s="437">
        <v>0</v>
      </c>
      <c r="O15" s="438">
        <v>0</v>
      </c>
      <c r="P15" s="524">
        <v>0</v>
      </c>
      <c r="Q15" s="524">
        <v>0</v>
      </c>
      <c r="R15" s="525">
        <v>0</v>
      </c>
    </row>
    <row r="16" spans="1:18" s="391" customFormat="1" ht="18" customHeight="1">
      <c r="A16" s="433">
        <v>9</v>
      </c>
      <c r="B16" s="434" t="s">
        <v>46</v>
      </c>
      <c r="C16" s="435" t="s">
        <v>47</v>
      </c>
      <c r="D16" s="518">
        <f t="shared" si="0"/>
        <v>4</v>
      </c>
      <c r="E16" s="436">
        <v>2</v>
      </c>
      <c r="F16" s="437">
        <v>1</v>
      </c>
      <c r="G16" s="437">
        <f t="shared" si="1"/>
        <v>1</v>
      </c>
      <c r="H16" s="437">
        <v>0</v>
      </c>
      <c r="I16" s="437">
        <v>0</v>
      </c>
      <c r="J16" s="437">
        <v>1</v>
      </c>
      <c r="K16" s="524">
        <v>0</v>
      </c>
      <c r="L16" s="524">
        <v>0</v>
      </c>
      <c r="M16" s="437">
        <v>0</v>
      </c>
      <c r="N16" s="437">
        <v>0</v>
      </c>
      <c r="O16" s="438">
        <v>0</v>
      </c>
      <c r="P16" s="524">
        <v>0</v>
      </c>
      <c r="Q16" s="524">
        <v>0</v>
      </c>
      <c r="R16" s="525">
        <v>0</v>
      </c>
    </row>
    <row r="17" spans="1:18" s="391" customFormat="1" ht="18" customHeight="1" thickBot="1">
      <c r="A17" s="421">
        <v>10</v>
      </c>
      <c r="B17" s="422" t="s">
        <v>185</v>
      </c>
      <c r="C17" s="526" t="s">
        <v>186</v>
      </c>
      <c r="D17" s="518">
        <f t="shared" si="0"/>
        <v>36</v>
      </c>
      <c r="E17" s="527">
        <v>6</v>
      </c>
      <c r="F17" s="520">
        <v>30</v>
      </c>
      <c r="G17" s="520">
        <f t="shared" si="1"/>
        <v>0</v>
      </c>
      <c r="H17" s="520">
        <v>0</v>
      </c>
      <c r="I17" s="520">
        <v>0</v>
      </c>
      <c r="J17" s="520">
        <v>0</v>
      </c>
      <c r="K17" s="521">
        <v>0</v>
      </c>
      <c r="L17" s="521">
        <v>0</v>
      </c>
      <c r="M17" s="520">
        <v>0</v>
      </c>
      <c r="N17" s="520">
        <v>0</v>
      </c>
      <c r="O17" s="522">
        <v>0</v>
      </c>
      <c r="P17" s="521">
        <v>0</v>
      </c>
      <c r="Q17" s="521">
        <v>0</v>
      </c>
      <c r="R17" s="523">
        <v>0</v>
      </c>
    </row>
    <row r="18" spans="1:18" ht="25.5" customHeight="1" thickBot="1">
      <c r="A18" s="528" t="s">
        <v>154</v>
      </c>
      <c r="B18" s="220"/>
      <c r="C18" s="220"/>
      <c r="D18" s="529">
        <f>D8+D9+D10+D11+D12+D13+D14+D15+D16+D17</f>
        <v>144</v>
      </c>
      <c r="E18" s="529">
        <f aca="true" t="shared" si="2" ref="E18:R18">E8+E9+E10+E11+E12+E13+E14+E15+E16+E17</f>
        <v>56</v>
      </c>
      <c r="F18" s="529">
        <f t="shared" si="2"/>
        <v>67</v>
      </c>
      <c r="G18" s="529">
        <f>G8+G9+G10+G11+G12+G13+G14+G15+G16+G17</f>
        <v>19</v>
      </c>
      <c r="H18" s="529">
        <f t="shared" si="2"/>
        <v>0</v>
      </c>
      <c r="I18" s="529">
        <f t="shared" si="2"/>
        <v>0</v>
      </c>
      <c r="J18" s="529">
        <f t="shared" si="2"/>
        <v>17</v>
      </c>
      <c r="K18" s="529">
        <f>K8+K9+K10+K11+K12+K13+K14+K15+K16+K17</f>
        <v>0</v>
      </c>
      <c r="L18" s="529">
        <f>L8+L9+L10+L11+L12+L13+L14+L15+L16+L17</f>
        <v>0</v>
      </c>
      <c r="M18" s="529">
        <f>M8+M9+M10+M11+M12+M13+M14+M15+M16+M17</f>
        <v>2</v>
      </c>
      <c r="N18" s="529">
        <f t="shared" si="2"/>
        <v>0</v>
      </c>
      <c r="O18" s="529">
        <f t="shared" si="2"/>
        <v>0</v>
      </c>
      <c r="P18" s="529">
        <f t="shared" si="2"/>
        <v>0</v>
      </c>
      <c r="Q18" s="529">
        <f t="shared" si="2"/>
        <v>2</v>
      </c>
      <c r="R18" s="529">
        <f t="shared" si="2"/>
        <v>0</v>
      </c>
    </row>
    <row r="19" ht="18.75" customHeight="1">
      <c r="E19" s="499">
        <f>E18+F18</f>
        <v>123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P6"/>
    <mergeCell ref="Q6:Q7"/>
    <mergeCell ref="R6:R7"/>
    <mergeCell ref="A18:C18"/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2016-01-28T08:37:36Z</dcterms:created>
  <dcterms:modified xsi:type="dcterms:W3CDTF">2016-01-28T08:38:13Z</dcterms:modified>
  <cp:category/>
  <cp:version/>
  <cp:contentType/>
  <cp:contentStatus/>
</cp:coreProperties>
</file>