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1)" sheetId="1" r:id="rId1"/>
    <sheet name="wiek,wyk,czas,staz (1)" sheetId="2" r:id="rId2"/>
    <sheet name="wyrejestrowani (1)" sheetId="3" r:id="rId3"/>
    <sheet name="zarejestrowani (1)" sheetId="4" r:id="rId4"/>
    <sheet name="oferty (1)" sheetId="5" r:id="rId5"/>
  </sheets>
  <definedNames>
    <definedName name="_xlnm.Print_Area" localSheetId="4">'oferty (1)'!$A$1:$R$22</definedName>
    <definedName name="_xlnm.Print_Area" localSheetId="1">'wiek,wyk,czas,staz (1)'!$A$1:$AE$30</definedName>
    <definedName name="_xlnm.Print_Area" localSheetId="3">'zarejestrowani (1)'!$A$1:$AE$31</definedName>
  </definedNames>
  <calcPr fullCalcOnLoad="1"/>
</workbook>
</file>

<file path=xl/sharedStrings.xml><?xml version="1.0" encoding="utf-8"?>
<sst xmlns="http://schemas.openxmlformats.org/spreadsheetml/2006/main" count="587" uniqueCount="187">
  <si>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</si>
  <si>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</si>
  <si>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</si>
  <si>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</si>
  <si>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</si>
  <si>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</si>
  <si>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</si>
  <si>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</si>
  <si>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</si>
  <si>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</si>
  <si>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</si>
  <si>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</si>
  <si>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</si>
  <si>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</si>
  <si>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</si>
  <si>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</si>
  <si>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</si>
  <si>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</si>
  <si>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</si>
  <si>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</si>
  <si>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</si>
  <si>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</si>
  <si>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</si>
  <si>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</si>
  <si>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</si>
  <si>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</si>
  <si>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</si>
  <si>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</si>
  <si>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</si>
  <si>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</si>
  <si>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</si>
  <si>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</si>
  <si>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</si>
  <si>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</si>
  <si>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</si>
  <si>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</si>
  <si>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</si>
  <si>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</si>
  <si>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</si>
  <si>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</si>
  <si>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</si>
  <si>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</si>
  <si>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</si>
  <si>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</si>
  <si>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</si>
  <si>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</si>
  <si>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</si>
  <si>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</si>
  <si>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</si>
  <si>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</si>
  <si>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</si>
  <si>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</si>
  <si>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</si>
  <si>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</si>
  <si>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</si>
  <si>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</si>
  <si>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</si>
  <si>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</si>
  <si>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</si>
  <si>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</si>
  <si>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</si>
  <si>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</si>
  <si>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</si>
  <si>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</si>
  <si>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</si>
  <si>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</si>
  <si>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</si>
  <si>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</si>
  <si>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</si>
  <si>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</si>
  <si>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</si>
  <si>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</si>
  <si>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</si>
  <si>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</si>
  <si>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</si>
  <si>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</si>
  <si>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</si>
  <si>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</si>
  <si>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</si>
  <si>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</si>
  <si>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</si>
  <si>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</si>
  <si>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</si>
  <si>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</si>
  <si>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</si>
  <si>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</si>
  <si>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</si>
  <si>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</si>
  <si>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</si>
  <si>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</si>
  <si>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</si>
  <si>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</si>
  <si>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</si>
  <si>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</si>
  <si>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</si>
  <si>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</si>
  <si>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</si>
  <si>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</si>
  <si>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</si>
  <si>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</si>
  <si>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</si>
  <si>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</si>
  <si>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</si>
  <si>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</si>
  <si>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</si>
  <si>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</si>
  <si>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</si>
  <si>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</si>
  <si>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</si>
  <si>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</si>
  <si>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</si>
  <si>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</si>
  <si>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</si>
  <si>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</si>
  <si>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</si>
  <si>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</si>
  <si>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</si>
  <si>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</si>
  <si>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</si>
  <si>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</si>
  <si>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</si>
  <si>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</si>
  <si>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</si>
  <si>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</si>
  <si>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</si>
  <si>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</si>
  <si>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</si>
  <si>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</si>
  <si>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</si>
  <si>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</si>
  <si>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</si>
  <si>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</si>
  <si>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</si>
  <si>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</si>
  <si>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</si>
  <si>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</si>
  <si>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</si>
  <si>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</si>
  <si>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</si>
  <si>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</si>
  <si>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</si>
  <si>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</si>
  <si>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</si>
  <si>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</si>
  <si>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</si>
  <si>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</si>
  <si>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</si>
  <si>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</si>
  <si>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</si>
  <si>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</si>
  <si>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</si>
  <si>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</si>
  <si>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</si>
  <si>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</si>
  <si>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</si>
  <si>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</si>
  <si>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</si>
  <si>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</si>
  <si>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</si>
  <si>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</si>
  <si>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</si>
  <si>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</si>
  <si>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</si>
  <si>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</si>
  <si>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</si>
  <si>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</si>
  <si>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</si>
  <si>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</si>
  <si>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</si>
  <si>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</si>
  <si>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</si>
  <si>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</si>
  <si>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</si>
  <si>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</si>
  <si>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</si>
  <si>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</si>
  <si>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</si>
  <si>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</si>
  <si>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</si>
  <si>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</si>
  <si>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</si>
  <si>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</si>
  <si>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</si>
  <si>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</si>
  <si>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od 01 stycznia 2016 roku</t>
  </si>
  <si>
    <t>do 31 stycznia 2016 roku</t>
  </si>
  <si>
    <t>Liczba mieszkańców dane telefoniczne stan na 31.01.2016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</si>
</sst>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medium"/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medium"/>
      <bottom/>
    </border>
    <border>
      <left style="medium"/>
      <right/>
      <top/>
      <bottom style="thin">
        <color indexed="8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3" fillId="0" borderId="0" xfId="51" applyFont="1" applyFill="1" applyBorder="1" applyAlignment="1">
      <alignment vertical="center" wrapText="1"/>
      <protection/>
    </xf>
    <xf numFmtId="0" fontId="2" fillId="0" borderId="0" xfId="51" applyFill="1">
      <alignment/>
      <protection/>
    </xf>
    <xf numFmtId="0" fontId="2" fillId="0" borderId="0" xfId="51">
      <alignment/>
      <protection/>
    </xf>
    <xf numFmtId="0" fontId="5" fillId="0" borderId="0" xfId="51" applyFont="1" applyFill="1" applyBorder="1" applyAlignment="1">
      <alignment vertical="center" wrapText="1"/>
      <protection/>
    </xf>
    <xf numFmtId="0" fontId="6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wrapText="1"/>
      <protection/>
    </xf>
    <xf numFmtId="0" fontId="11" fillId="33" borderId="13" xfId="51" applyFont="1" applyFill="1" applyBorder="1" applyAlignment="1">
      <alignment horizontal="center" vertical="center" wrapText="1"/>
      <protection/>
    </xf>
    <xf numFmtId="0" fontId="11" fillId="33" borderId="14" xfId="51" applyFont="1" applyFill="1" applyBorder="1" applyAlignment="1">
      <alignment horizontal="center" vertical="center" wrapText="1"/>
      <protection/>
    </xf>
    <xf numFmtId="0" fontId="71" fillId="33" borderId="14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20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3" fillId="0" borderId="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14" fillId="34" borderId="22" xfId="51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15" fillId="34" borderId="23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14" fillId="34" borderId="23" xfId="51" applyFont="1" applyFill="1" applyBorder="1" applyAlignment="1">
      <alignment horizontal="center" vertical="center" wrapText="1"/>
      <protection/>
    </xf>
    <xf numFmtId="3" fontId="72" fillId="34" borderId="24" xfId="51" applyNumberFormat="1" applyFont="1" applyFill="1" applyBorder="1" applyAlignment="1">
      <alignment horizontal="center" vertical="center" wrapText="1"/>
      <protection/>
    </xf>
    <xf numFmtId="2" fontId="72" fillId="34" borderId="24" xfId="51" applyNumberFormat="1" applyFont="1" applyFill="1" applyBorder="1" applyAlignment="1">
      <alignment horizontal="center" vertical="center" wrapText="1"/>
      <protection/>
    </xf>
    <xf numFmtId="3" fontId="73" fillId="0" borderId="24" xfId="0" applyNumberFormat="1" applyFont="1" applyFill="1" applyBorder="1" applyAlignment="1" applyProtection="1">
      <alignment horizontal="center" vertical="center"/>
      <protection locked="0"/>
    </xf>
    <xf numFmtId="3" fontId="73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33" borderId="26" xfId="51" applyNumberFormat="1" applyFont="1" applyFill="1" applyBorder="1" applyAlignment="1">
      <alignment horizontal="center" vertical="center" wrapText="1"/>
      <protection/>
    </xf>
    <xf numFmtId="0" fontId="18" fillId="33" borderId="27" xfId="51" applyNumberFormat="1" applyFont="1" applyFill="1" applyBorder="1" applyAlignment="1">
      <alignment horizontal="center" vertical="center" wrapText="1"/>
      <protection/>
    </xf>
    <xf numFmtId="0" fontId="14" fillId="0" borderId="11" xfId="51" applyNumberFormat="1" applyFont="1" applyFill="1" applyBorder="1" applyAlignment="1">
      <alignment horizontal="center" vertical="center" wrapText="1"/>
      <protection/>
    </xf>
    <xf numFmtId="0" fontId="14" fillId="0" borderId="0" xfId="51" applyNumberFormat="1" applyFont="1" applyFill="1" applyBorder="1" applyAlignment="1">
      <alignment horizontal="center" vertical="center" wrapText="1"/>
      <protection/>
    </xf>
    <xf numFmtId="0" fontId="14" fillId="0" borderId="22" xfId="51" applyNumberFormat="1" applyFont="1" applyFill="1" applyBorder="1" applyAlignment="1">
      <alignment horizontal="center" vertical="center" wrapText="1"/>
      <protection/>
    </xf>
    <xf numFmtId="0" fontId="14" fillId="0" borderId="28" xfId="51" applyNumberFormat="1" applyFont="1" applyFill="1" applyBorder="1" applyAlignment="1">
      <alignment horizontal="center" vertical="center" wrapText="1"/>
      <protection/>
    </xf>
    <xf numFmtId="0" fontId="14" fillId="0" borderId="29" xfId="51" applyFont="1" applyFill="1" applyBorder="1" applyAlignment="1">
      <alignment horizontal="center" vertical="center" wrapText="1"/>
      <protection/>
    </xf>
    <xf numFmtId="0" fontId="14" fillId="0" borderId="30" xfId="51" applyNumberFormat="1" applyFont="1" applyFill="1" applyBorder="1" applyAlignment="1">
      <alignment horizontal="center" vertical="center" wrapText="1"/>
      <protection/>
    </xf>
    <xf numFmtId="0" fontId="3" fillId="34" borderId="26" xfId="51" applyFont="1" applyFill="1" applyBorder="1" applyAlignment="1">
      <alignment horizontal="center" vertical="center" wrapText="1"/>
      <protection/>
    </xf>
    <xf numFmtId="0" fontId="14" fillId="34" borderId="29" xfId="51" applyFont="1" applyFill="1" applyBorder="1" applyAlignment="1">
      <alignment horizontal="left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15" fillId="34" borderId="32" xfId="51" applyFont="1" applyFill="1" applyBorder="1" applyAlignment="1">
      <alignment horizontal="center" vertical="center" wrapText="1"/>
      <protection/>
    </xf>
    <xf numFmtId="0" fontId="3" fillId="34" borderId="33" xfId="51" applyFont="1" applyFill="1" applyBorder="1" applyAlignment="1">
      <alignment horizontal="center" vertical="center" wrapText="1"/>
      <protection/>
    </xf>
    <xf numFmtId="0" fontId="14" fillId="34" borderId="32" xfId="51" applyFont="1" applyFill="1" applyBorder="1" applyAlignment="1">
      <alignment horizontal="center" vertical="center" wrapText="1"/>
      <protection/>
    </xf>
    <xf numFmtId="0" fontId="72" fillId="34" borderId="33" xfId="51" applyFont="1" applyFill="1" applyBorder="1" applyAlignment="1">
      <alignment horizontal="center" vertical="center" wrapText="1"/>
      <protection/>
    </xf>
    <xf numFmtId="2" fontId="72" fillId="34" borderId="33" xfId="51" applyNumberFormat="1" applyFont="1" applyFill="1" applyBorder="1" applyAlignment="1">
      <alignment horizontal="center" vertical="center" wrapText="1"/>
      <protection/>
    </xf>
    <xf numFmtId="0" fontId="73" fillId="0" borderId="33" xfId="0" applyFont="1" applyFill="1" applyBorder="1" applyAlignment="1" applyProtection="1">
      <alignment horizontal="center" vertical="center"/>
      <protection locked="0"/>
    </xf>
    <xf numFmtId="0" fontId="73" fillId="0" borderId="32" xfId="0" applyFont="1" applyFill="1" applyBorder="1" applyAlignment="1" applyProtection="1">
      <alignment horizontal="center" vertical="center"/>
      <protection locked="0"/>
    </xf>
    <xf numFmtId="0" fontId="14" fillId="0" borderId="26" xfId="51" applyNumberFormat="1" applyFont="1" applyFill="1" applyBorder="1" applyAlignment="1">
      <alignment horizontal="center" vertical="center" wrapText="1"/>
      <protection/>
    </xf>
    <xf numFmtId="0" fontId="14" fillId="0" borderId="31" xfId="51" applyNumberFormat="1" applyFont="1" applyFill="1" applyBorder="1" applyAlignment="1">
      <alignment horizontal="center" vertical="center" wrapText="1"/>
      <protection/>
    </xf>
    <xf numFmtId="0" fontId="14" fillId="0" borderId="29" xfId="51" applyNumberFormat="1" applyFont="1" applyFill="1" applyBorder="1" applyAlignment="1">
      <alignment horizontal="center" vertical="center" wrapText="1"/>
      <protection/>
    </xf>
    <xf numFmtId="0" fontId="14" fillId="0" borderId="34" xfId="51" applyNumberFormat="1" applyFont="1" applyFill="1" applyBorder="1" applyAlignment="1">
      <alignment horizontal="center" vertical="center" wrapText="1"/>
      <protection/>
    </xf>
    <xf numFmtId="0" fontId="14" fillId="0" borderId="27" xfId="51" applyNumberFormat="1" applyFont="1" applyFill="1" applyBorder="1" applyAlignment="1">
      <alignment horizontal="center" vertical="center" wrapText="1"/>
      <protection/>
    </xf>
    <xf numFmtId="3" fontId="73" fillId="0" borderId="33" xfId="0" applyNumberFormat="1" applyFont="1" applyFill="1" applyBorder="1" applyAlignment="1" applyProtection="1">
      <alignment horizontal="center" vertical="center"/>
      <protection locked="0"/>
    </xf>
    <xf numFmtId="3" fontId="73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34" borderId="25" xfId="51" applyFont="1" applyFill="1" applyBorder="1" applyAlignment="1">
      <alignment horizontal="center" vertical="center" wrapText="1"/>
      <protection/>
    </xf>
    <xf numFmtId="0" fontId="14" fillId="34" borderId="25" xfId="51" applyFont="1" applyFill="1" applyBorder="1" applyAlignment="1">
      <alignment horizontal="center" vertical="center" wrapText="1"/>
      <protection/>
    </xf>
    <xf numFmtId="0" fontId="72" fillId="34" borderId="24" xfId="51" applyFont="1" applyFill="1" applyBorder="1" applyAlignment="1">
      <alignment horizontal="center" vertical="center" wrapText="1"/>
      <protection/>
    </xf>
    <xf numFmtId="2" fontId="72" fillId="34" borderId="35" xfId="51" applyNumberFormat="1" applyFont="1" applyFill="1" applyBorder="1" applyAlignment="1">
      <alignment horizontal="center" vertical="center" wrapText="1"/>
      <protection/>
    </xf>
    <xf numFmtId="0" fontId="73" fillId="0" borderId="24" xfId="0" applyFont="1" applyFill="1" applyBorder="1" applyAlignment="1" applyProtection="1">
      <alignment horizontal="center" vertical="center"/>
      <protection locked="0"/>
    </xf>
    <xf numFmtId="0" fontId="73" fillId="0" borderId="25" xfId="0" applyFont="1" applyFill="1" applyBorder="1" applyAlignment="1" applyProtection="1">
      <alignment horizontal="center" vertical="center"/>
      <protection locked="0"/>
    </xf>
    <xf numFmtId="0" fontId="18" fillId="33" borderId="11" xfId="51" applyNumberFormat="1" applyFont="1" applyFill="1" applyBorder="1" applyAlignment="1">
      <alignment horizontal="center" vertical="center" wrapText="1"/>
      <protection/>
    </xf>
    <xf numFmtId="0" fontId="18" fillId="33" borderId="30" xfId="51" applyNumberFormat="1" applyFont="1" applyFill="1" applyBorder="1" applyAlignment="1">
      <alignment horizontal="center" vertical="center" wrapText="1"/>
      <protection/>
    </xf>
    <xf numFmtId="0" fontId="14" fillId="0" borderId="22" xfId="51" applyFont="1" applyFill="1" applyBorder="1" applyAlignment="1">
      <alignment horizontal="center" vertical="center" wrapText="1"/>
      <protection/>
    </xf>
    <xf numFmtId="0" fontId="19" fillId="35" borderId="36" xfId="51" applyFont="1" applyFill="1" applyBorder="1" applyAlignment="1">
      <alignment horizontal="center" vertical="center" wrapText="1"/>
      <protection/>
    </xf>
    <xf numFmtId="3" fontId="19" fillId="35" borderId="37" xfId="51" applyNumberFormat="1" applyFont="1" applyFill="1" applyBorder="1" applyAlignment="1">
      <alignment horizontal="center" vertical="center" wrapText="1"/>
      <protection/>
    </xf>
    <xf numFmtId="3" fontId="19" fillId="35" borderId="38" xfId="51" applyNumberFormat="1" applyFont="1" applyFill="1" applyBorder="1" applyAlignment="1">
      <alignment horizontal="center" vertical="center" wrapText="1"/>
      <protection/>
    </xf>
    <xf numFmtId="3" fontId="74" fillId="35" borderId="38" xfId="51" applyNumberFormat="1" applyFont="1" applyFill="1" applyBorder="1" applyAlignment="1">
      <alignment horizontal="center" vertical="center" wrapText="1"/>
      <protection/>
    </xf>
    <xf numFmtId="4" fontId="19" fillId="35" borderId="38" xfId="51" applyNumberFormat="1" applyFont="1" applyFill="1" applyBorder="1" applyAlignment="1">
      <alignment horizontal="center" vertical="center" wrapText="1"/>
      <protection/>
    </xf>
    <xf numFmtId="3" fontId="21" fillId="35" borderId="38" xfId="51" applyNumberFormat="1" applyFont="1" applyFill="1" applyBorder="1" applyAlignment="1">
      <alignment horizontal="center" vertical="center" wrapText="1"/>
      <protection/>
    </xf>
    <xf numFmtId="3" fontId="21" fillId="35" borderId="37" xfId="51" applyNumberFormat="1" applyFont="1" applyFill="1" applyBorder="1" applyAlignment="1">
      <alignment horizontal="center" vertical="center" wrapText="1"/>
      <protection/>
    </xf>
    <xf numFmtId="3" fontId="19" fillId="35" borderId="36" xfId="51" applyNumberFormat="1" applyFont="1" applyFill="1" applyBorder="1" applyAlignment="1">
      <alignment horizontal="center" vertical="center" wrapText="1"/>
      <protection/>
    </xf>
    <xf numFmtId="3" fontId="19" fillId="35" borderId="39" xfId="51" applyNumberFormat="1" applyFont="1" applyFill="1" applyBorder="1" applyAlignment="1">
      <alignment horizontal="center" vertical="center" wrapText="1"/>
      <protection/>
    </xf>
    <xf numFmtId="3" fontId="19" fillId="0" borderId="0" xfId="51" applyNumberFormat="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40" xfId="51" applyFont="1" applyFill="1" applyBorder="1" applyAlignment="1">
      <alignment horizontal="center" vertical="center" wrapText="1"/>
      <protection/>
    </xf>
    <xf numFmtId="0" fontId="15" fillId="34" borderId="41" xfId="51" applyFont="1" applyFill="1" applyBorder="1" applyAlignment="1">
      <alignment horizontal="center" vertical="center" wrapText="1"/>
      <protection/>
    </xf>
    <xf numFmtId="0" fontId="15" fillId="34" borderId="42" xfId="51" applyFont="1" applyFill="1" applyBorder="1" applyAlignment="1">
      <alignment horizontal="center" vertical="center" wrapText="1"/>
      <protection/>
    </xf>
    <xf numFmtId="0" fontId="14" fillId="0" borderId="43" xfId="51" applyNumberFormat="1" applyFont="1" applyFill="1" applyBorder="1" applyAlignment="1">
      <alignment horizontal="center" vertical="center" wrapText="1"/>
      <protection/>
    </xf>
    <xf numFmtId="0" fontId="14" fillId="0" borderId="44" xfId="51" applyNumberFormat="1" applyFont="1" applyFill="1" applyBorder="1" applyAlignment="1">
      <alignment horizontal="center" vertical="center" wrapText="1"/>
      <protection/>
    </xf>
    <xf numFmtId="0" fontId="15" fillId="34" borderId="45" xfId="51" applyFont="1" applyFill="1" applyBorder="1" applyAlignment="1">
      <alignment horizontal="center" vertical="center" wrapText="1"/>
      <protection/>
    </xf>
    <xf numFmtId="0" fontId="15" fillId="34" borderId="46" xfId="51" applyFont="1" applyFill="1" applyBorder="1" applyAlignment="1">
      <alignment horizontal="center" vertical="center" wrapText="1"/>
      <protection/>
    </xf>
    <xf numFmtId="0" fontId="14" fillId="0" borderId="47" xfId="51" applyNumberFormat="1" applyFont="1" applyFill="1" applyBorder="1" applyAlignment="1">
      <alignment horizontal="center" vertical="center" wrapText="1"/>
      <protection/>
    </xf>
    <xf numFmtId="0" fontId="15" fillId="34" borderId="48" xfId="51" applyFont="1" applyFill="1" applyBorder="1" applyAlignment="1">
      <alignment horizontal="center" vertical="center" wrapText="1"/>
      <protection/>
    </xf>
    <xf numFmtId="0" fontId="15" fillId="34" borderId="49" xfId="51" applyFont="1" applyFill="1" applyBorder="1" applyAlignment="1">
      <alignment horizontal="center" vertical="center" wrapText="1"/>
      <protection/>
    </xf>
    <xf numFmtId="3" fontId="23" fillId="35" borderId="50" xfId="51" applyNumberFormat="1" applyFont="1" applyFill="1" applyBorder="1" applyAlignment="1">
      <alignment horizontal="center" vertical="center" wrapText="1"/>
      <protection/>
    </xf>
    <xf numFmtId="3" fontId="23" fillId="35" borderId="39" xfId="51" applyNumberFormat="1" applyFont="1" applyFill="1" applyBorder="1" applyAlignment="1">
      <alignment horizontal="center" vertical="center" wrapText="1"/>
      <protection/>
    </xf>
    <xf numFmtId="3" fontId="23" fillId="35" borderId="51" xfId="51" applyNumberFormat="1" applyFont="1" applyFill="1" applyBorder="1" applyAlignment="1">
      <alignment horizontal="center" vertical="center" wrapText="1"/>
      <protection/>
    </xf>
    <xf numFmtId="3" fontId="23" fillId="35" borderId="37" xfId="51" applyNumberFormat="1" applyFont="1" applyFill="1" applyBorder="1" applyAlignment="1">
      <alignment horizontal="center" vertical="center" wrapText="1"/>
      <protection/>
    </xf>
    <xf numFmtId="3" fontId="24" fillId="0" borderId="0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4" fillId="33" borderId="52" xfId="51" applyFont="1" applyFill="1" applyBorder="1" applyAlignment="1">
      <alignment horizontal="center" vertical="center" wrapText="1"/>
      <protection/>
    </xf>
    <xf numFmtId="0" fontId="14" fillId="33" borderId="53" xfId="51" applyFont="1" applyFill="1" applyBorder="1" applyAlignment="1">
      <alignment horizontal="center" vertical="center"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4" fillId="33" borderId="22" xfId="51" applyFont="1" applyFill="1" applyBorder="1" applyAlignment="1">
      <alignment horizontal="center" vertical="center" wrapText="1"/>
      <protection/>
    </xf>
    <xf numFmtId="0" fontId="14" fillId="33" borderId="0" xfId="51" applyFont="1" applyFill="1" applyBorder="1" applyAlignment="1">
      <alignment horizontal="center" vertical="center" wrapText="1"/>
      <protection/>
    </xf>
    <xf numFmtId="0" fontId="14" fillId="33" borderId="12" xfId="51" applyFont="1" applyFill="1" applyBorder="1" applyAlignment="1">
      <alignment horizontal="center" vertical="center" wrapText="1"/>
      <protection/>
    </xf>
    <xf numFmtId="0" fontId="14" fillId="33" borderId="19" xfId="51" applyFont="1" applyFill="1" applyBorder="1" applyAlignment="1">
      <alignment horizontal="center" vertical="center" wrapText="1"/>
      <protection/>
    </xf>
    <xf numFmtId="0" fontId="14" fillId="33" borderId="54" xfId="51" applyFont="1" applyFill="1" applyBorder="1" applyAlignment="1">
      <alignment horizontal="center" vertical="center" wrapText="1"/>
      <protection/>
    </xf>
    <xf numFmtId="0" fontId="26" fillId="33" borderId="17" xfId="51" applyFont="1" applyFill="1" applyBorder="1" applyAlignment="1">
      <alignment horizontal="center" vertical="center" wrapText="1"/>
      <protection/>
    </xf>
    <xf numFmtId="0" fontId="26" fillId="33" borderId="40" xfId="51" applyFont="1" applyFill="1" applyBorder="1" applyAlignment="1">
      <alignment horizontal="center" vertical="center" wrapText="1"/>
      <protection/>
    </xf>
    <xf numFmtId="0" fontId="13" fillId="33" borderId="17" xfId="51" applyFont="1" applyFill="1" applyBorder="1" applyAlignment="1">
      <alignment horizontal="center" vertical="center" wrapText="1"/>
      <protection/>
    </xf>
    <xf numFmtId="0" fontId="13" fillId="33" borderId="18" xfId="51" applyFont="1" applyFill="1" applyBorder="1" applyAlignment="1">
      <alignment horizontal="center" vertical="center" wrapText="1"/>
      <protection/>
    </xf>
    <xf numFmtId="0" fontId="13" fillId="33" borderId="15" xfId="51" applyFont="1" applyFill="1" applyBorder="1" applyAlignment="1">
      <alignment horizontal="center" vertical="center" wrapText="1"/>
      <protection/>
    </xf>
    <xf numFmtId="0" fontId="13" fillId="33" borderId="40" xfId="5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14" fillId="34" borderId="22" xfId="51" applyFont="1" applyFill="1" applyBorder="1" applyAlignment="1">
      <alignment horizontal="center" vertical="center" wrapText="1"/>
      <protection/>
    </xf>
    <xf numFmtId="0" fontId="14" fillId="34" borderId="0" xfId="51" applyFont="1" applyFill="1" applyBorder="1" applyAlignment="1">
      <alignment horizontal="center" vertical="center" wrapText="1"/>
      <protection/>
    </xf>
    <xf numFmtId="0" fontId="15" fillId="33" borderId="10" xfId="51" applyNumberFormat="1" applyFont="1" applyFill="1" applyBorder="1" applyAlignment="1">
      <alignment horizontal="center" vertical="center" wrapText="1"/>
      <protection/>
    </xf>
    <xf numFmtId="0" fontId="15" fillId="33" borderId="55" xfId="51" applyNumberFormat="1" applyFont="1" applyFill="1" applyBorder="1" applyAlignment="1">
      <alignment horizontal="center" vertical="center" wrapText="1"/>
      <protection/>
    </xf>
    <xf numFmtId="0" fontId="6" fillId="34" borderId="11" xfId="51" applyNumberFormat="1" applyFont="1" applyFill="1" applyBorder="1" applyAlignment="1">
      <alignment horizontal="center" vertical="center" wrapText="1"/>
      <protection/>
    </xf>
    <xf numFmtId="0" fontId="6" fillId="34" borderId="28" xfId="51" applyNumberFormat="1" applyFont="1" applyFill="1" applyBorder="1" applyAlignment="1">
      <alignment horizontal="center" vertical="center" wrapText="1"/>
      <protection/>
    </xf>
    <xf numFmtId="0" fontId="6" fillId="34" borderId="0" xfId="51" applyNumberFormat="1" applyFont="1" applyFill="1" applyBorder="1" applyAlignment="1">
      <alignment horizontal="center" vertical="center" wrapText="1"/>
      <protection/>
    </xf>
    <xf numFmtId="0" fontId="6" fillId="34" borderId="22" xfId="51" applyNumberFormat="1" applyFont="1" applyFill="1" applyBorder="1" applyAlignment="1">
      <alignment horizontal="center" vertical="center" wrapText="1"/>
      <protection/>
    </xf>
    <xf numFmtId="0" fontId="6" fillId="34" borderId="30" xfId="51" applyNumberFormat="1" applyFont="1" applyFill="1" applyBorder="1" applyAlignment="1">
      <alignment horizontal="center" vertical="center" wrapText="1"/>
      <protection/>
    </xf>
    <xf numFmtId="1" fontId="6" fillId="34" borderId="30" xfId="51" applyNumberFormat="1" applyFont="1" applyFill="1" applyBorder="1" applyAlignment="1">
      <alignment horizontal="center" vertical="center" wrapText="1"/>
      <protection/>
    </xf>
    <xf numFmtId="0" fontId="15" fillId="33" borderId="28" xfId="51" applyNumberFormat="1" applyFont="1" applyFill="1" applyBorder="1" applyAlignment="1">
      <alignment horizontal="center" vertical="center" wrapText="1"/>
      <protection/>
    </xf>
    <xf numFmtId="0" fontId="15" fillId="33" borderId="44" xfId="51" applyNumberFormat="1" applyFont="1" applyFill="1" applyBorder="1" applyAlignment="1">
      <alignment horizontal="center" vertical="center" wrapText="1"/>
      <protection/>
    </xf>
    <xf numFmtId="0" fontId="14" fillId="34" borderId="56" xfId="51" applyFont="1" applyFill="1" applyBorder="1" applyAlignment="1">
      <alignment horizontal="center" vertical="center" wrapText="1"/>
      <protection/>
    </xf>
    <xf numFmtId="0" fontId="14" fillId="34" borderId="57" xfId="51" applyFont="1" applyFill="1" applyBorder="1" applyAlignment="1">
      <alignment horizontal="center" vertical="center" wrapText="1"/>
      <protection/>
    </xf>
    <xf numFmtId="0" fontId="14" fillId="34" borderId="58" xfId="51" applyFont="1" applyFill="1" applyBorder="1" applyAlignment="1">
      <alignment horizontal="center" vertical="center" wrapText="1"/>
      <protection/>
    </xf>
    <xf numFmtId="0" fontId="15" fillId="33" borderId="56" xfId="51" applyNumberFormat="1" applyFont="1" applyFill="1" applyBorder="1" applyAlignment="1">
      <alignment horizontal="center" vertical="center" wrapText="1"/>
      <protection/>
    </xf>
    <xf numFmtId="0" fontId="15" fillId="33" borderId="59" xfId="51" applyNumberFormat="1" applyFont="1" applyFill="1" applyBorder="1" applyAlignment="1">
      <alignment horizontal="center" vertical="center" wrapText="1"/>
      <protection/>
    </xf>
    <xf numFmtId="0" fontId="6" fillId="34" borderId="56" xfId="51" applyNumberFormat="1" applyFont="1" applyFill="1" applyBorder="1" applyAlignment="1">
      <alignment horizontal="center" vertical="center" wrapText="1"/>
      <protection/>
    </xf>
    <xf numFmtId="0" fontId="6" fillId="34" borderId="57" xfId="51" applyNumberFormat="1" applyFont="1" applyFill="1" applyBorder="1" applyAlignment="1">
      <alignment horizontal="center" vertical="center" wrapText="1"/>
      <protection/>
    </xf>
    <xf numFmtId="0" fontId="6" fillId="34" borderId="59" xfId="51" applyNumberFormat="1" applyFont="1" applyFill="1" applyBorder="1" applyAlignment="1">
      <alignment horizontal="center" vertical="center" wrapText="1"/>
      <protection/>
    </xf>
    <xf numFmtId="1" fontId="6" fillId="34" borderId="59" xfId="51" applyNumberFormat="1" applyFont="1" applyFill="1" applyBorder="1" applyAlignment="1">
      <alignment horizontal="center" vertical="center" wrapText="1"/>
      <protection/>
    </xf>
    <xf numFmtId="0" fontId="15" fillId="33" borderId="60" xfId="51" applyNumberFormat="1" applyFont="1" applyFill="1" applyBorder="1" applyAlignment="1">
      <alignment horizontal="center" vertical="center" wrapText="1"/>
      <protection/>
    </xf>
    <xf numFmtId="0" fontId="15" fillId="33" borderId="12" xfId="51" applyNumberFormat="1" applyFont="1" applyFill="1" applyBorder="1" applyAlignment="1">
      <alignment horizontal="center" vertical="center" wrapText="1"/>
      <protection/>
    </xf>
    <xf numFmtId="0" fontId="15" fillId="33" borderId="61" xfId="51" applyNumberFormat="1" applyFont="1" applyFill="1" applyBorder="1" applyAlignment="1">
      <alignment horizontal="center" vertical="center" wrapText="1"/>
      <protection/>
    </xf>
    <xf numFmtId="0" fontId="18" fillId="33" borderId="50" xfId="51" applyFont="1" applyFill="1" applyBorder="1" applyAlignment="1">
      <alignment horizontal="center" vertical="center" wrapText="1"/>
      <protection/>
    </xf>
    <xf numFmtId="0" fontId="15" fillId="33" borderId="36" xfId="51" applyFont="1" applyFill="1" applyBorder="1" applyAlignment="1">
      <alignment horizontal="center" vertical="center" wrapText="1"/>
      <protection/>
    </xf>
    <xf numFmtId="0" fontId="15" fillId="33" borderId="39" xfId="51" applyFont="1" applyFill="1" applyBorder="1" applyAlignment="1">
      <alignment horizontal="center" vertical="center" wrapText="1"/>
      <protection/>
    </xf>
    <xf numFmtId="0" fontId="15" fillId="33" borderId="38" xfId="51" applyFont="1" applyFill="1" applyBorder="1" applyAlignment="1">
      <alignment horizontal="center" vertical="center" wrapText="1"/>
      <protection/>
    </xf>
    <xf numFmtId="1" fontId="15" fillId="33" borderId="39" xfId="51" applyNumberFormat="1" applyFont="1" applyFill="1" applyBorder="1" applyAlignment="1">
      <alignment horizontal="center" vertical="center" wrapText="1"/>
      <protection/>
    </xf>
    <xf numFmtId="0" fontId="15" fillId="33" borderId="62" xfId="51" applyFont="1" applyFill="1" applyBorder="1" applyAlignment="1">
      <alignment horizontal="center" vertical="center" wrapText="1"/>
      <protection/>
    </xf>
    <xf numFmtId="0" fontId="13" fillId="33" borderId="16" xfId="51" applyFont="1" applyFill="1" applyBorder="1" applyAlignment="1">
      <alignment horizontal="center" vertical="center" wrapText="1"/>
      <protection/>
    </xf>
    <xf numFmtId="0" fontId="13" fillId="33" borderId="20" xfId="51" applyFont="1" applyFill="1" applyBorder="1" applyAlignment="1">
      <alignment horizontal="center" vertical="center" wrapText="1"/>
      <protection/>
    </xf>
    <xf numFmtId="0" fontId="13" fillId="33" borderId="21" xfId="51" applyFont="1" applyFill="1" applyBorder="1" applyAlignment="1">
      <alignment horizontal="center" vertical="center" wrapText="1"/>
      <protection/>
    </xf>
    <xf numFmtId="0" fontId="15" fillId="33" borderId="11" xfId="51" applyFont="1" applyFill="1" applyBorder="1" applyAlignment="1">
      <alignment horizontal="center" vertical="center" wrapText="1"/>
      <protection/>
    </xf>
    <xf numFmtId="0" fontId="15" fillId="33" borderId="44" xfId="51" applyFont="1" applyFill="1" applyBorder="1" applyAlignment="1">
      <alignment horizontal="center" vertical="center" wrapText="1"/>
      <protection/>
    </xf>
    <xf numFmtId="0" fontId="6" fillId="34" borderId="28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0" fontId="15" fillId="33" borderId="28" xfId="51" applyFont="1" applyFill="1" applyBorder="1" applyAlignment="1">
      <alignment horizontal="center" vertical="center" wrapText="1"/>
      <protection/>
    </xf>
    <xf numFmtId="0" fontId="14" fillId="34" borderId="63" xfId="51" applyFont="1" applyFill="1" applyBorder="1" applyAlignment="1">
      <alignment horizontal="center" vertical="center" wrapText="1"/>
      <protection/>
    </xf>
    <xf numFmtId="0" fontId="15" fillId="33" borderId="56" xfId="51" applyFont="1" applyFill="1" applyBorder="1" applyAlignment="1">
      <alignment horizontal="center" vertical="center" wrapText="1"/>
      <protection/>
    </xf>
    <xf numFmtId="0" fontId="15" fillId="33" borderId="59" xfId="51" applyFont="1" applyFill="1" applyBorder="1" applyAlignment="1">
      <alignment horizontal="center" vertical="center" wrapText="1"/>
      <protection/>
    </xf>
    <xf numFmtId="0" fontId="6" fillId="34" borderId="60" xfId="0" applyNumberFormat="1" applyFont="1" applyFill="1" applyBorder="1" applyAlignment="1">
      <alignment horizontal="center" vertical="center" wrapText="1"/>
    </xf>
    <xf numFmtId="0" fontId="6" fillId="34" borderId="63" xfId="0" applyNumberFormat="1" applyFont="1" applyFill="1" applyBorder="1" applyAlignment="1">
      <alignment horizontal="center" vertical="center" wrapText="1"/>
    </xf>
    <xf numFmtId="0" fontId="6" fillId="34" borderId="56" xfId="0" applyNumberFormat="1" applyFont="1" applyFill="1" applyBorder="1" applyAlignment="1">
      <alignment horizontal="center" vertical="center" wrapText="1"/>
    </xf>
    <xf numFmtId="0" fontId="6" fillId="34" borderId="64" xfId="0" applyNumberFormat="1" applyFont="1" applyFill="1" applyBorder="1" applyAlignment="1">
      <alignment horizontal="center" vertical="center" wrapText="1"/>
    </xf>
    <xf numFmtId="0" fontId="15" fillId="33" borderId="60" xfId="51" applyFont="1" applyFill="1" applyBorder="1" applyAlignment="1">
      <alignment horizontal="center" vertical="center" wrapText="1"/>
      <protection/>
    </xf>
    <xf numFmtId="0" fontId="15" fillId="33" borderId="65" xfId="51" applyFont="1" applyFill="1" applyBorder="1" applyAlignment="1">
      <alignment horizontal="center" vertical="center" wrapText="1"/>
      <protection/>
    </xf>
    <xf numFmtId="0" fontId="15" fillId="33" borderId="66" xfId="51" applyFont="1" applyFill="1" applyBorder="1" applyAlignment="1">
      <alignment horizontal="center" vertical="center" wrapText="1"/>
      <protection/>
    </xf>
    <xf numFmtId="0" fontId="27" fillId="33" borderId="67" xfId="51" applyFont="1" applyFill="1" applyBorder="1" applyAlignment="1">
      <alignment horizontal="center" vertical="center"/>
      <protection/>
    </xf>
    <xf numFmtId="0" fontId="28" fillId="33" borderId="36" xfId="51" applyFont="1" applyFill="1" applyBorder="1" applyAlignment="1">
      <alignment horizontal="center" vertical="center"/>
      <protection/>
    </xf>
    <xf numFmtId="0" fontId="28" fillId="33" borderId="39" xfId="51" applyFont="1" applyFill="1" applyBorder="1" applyAlignment="1">
      <alignment horizontal="center" vertical="center"/>
      <protection/>
    </xf>
    <xf numFmtId="0" fontId="15" fillId="33" borderId="37" xfId="51" applyFont="1" applyFill="1" applyBorder="1" applyAlignment="1">
      <alignment horizontal="center" vertical="center" wrapText="1"/>
      <protection/>
    </xf>
    <xf numFmtId="0" fontId="28" fillId="33" borderId="68" xfId="51" applyFont="1" applyFill="1" applyBorder="1" applyAlignment="1">
      <alignment horizontal="center" vertical="center"/>
      <protection/>
    </xf>
    <xf numFmtId="0" fontId="28" fillId="33" borderId="69" xfId="5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1" fillId="33" borderId="70" xfId="51" applyFont="1" applyFill="1" applyBorder="1" applyAlignment="1">
      <alignment horizontal="center" vertical="center" wrapText="1"/>
      <protection/>
    </xf>
    <xf numFmtId="0" fontId="11" fillId="33" borderId="71" xfId="51" applyFont="1" applyFill="1" applyBorder="1" applyAlignment="1">
      <alignment horizontal="center" vertical="center" wrapText="1"/>
      <protection/>
    </xf>
    <xf numFmtId="0" fontId="11" fillId="33" borderId="54" xfId="51" applyFont="1" applyFill="1" applyBorder="1" applyAlignment="1">
      <alignment horizontal="center" vertical="center" wrapText="1"/>
      <protection/>
    </xf>
    <xf numFmtId="0" fontId="11" fillId="33" borderId="35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33" fillId="36" borderId="48" xfId="0" applyFont="1" applyFill="1" applyBorder="1" applyAlignment="1">
      <alignment horizontal="center" vertical="center"/>
    </xf>
    <xf numFmtId="0" fontId="34" fillId="33" borderId="72" xfId="0" applyFont="1" applyFill="1" applyBorder="1" applyAlignment="1">
      <alignment horizontal="center" vertical="center"/>
    </xf>
    <xf numFmtId="0" fontId="34" fillId="33" borderId="73" xfId="0" applyFont="1" applyFill="1" applyBorder="1" applyAlignment="1">
      <alignment horizontal="center" vertical="center"/>
    </xf>
    <xf numFmtId="0" fontId="34" fillId="0" borderId="74" xfId="0" applyNumberFormat="1" applyFont="1" applyBorder="1" applyAlignment="1">
      <alignment horizontal="center" vertical="center"/>
    </xf>
    <xf numFmtId="0" fontId="34" fillId="0" borderId="75" xfId="0" applyNumberFormat="1" applyFont="1" applyBorder="1" applyAlignment="1">
      <alignment horizontal="center" vertical="center"/>
    </xf>
    <xf numFmtId="0" fontId="34" fillId="0" borderId="76" xfId="0" applyNumberFormat="1" applyFont="1" applyBorder="1" applyAlignment="1">
      <alignment horizontal="center" vertical="center"/>
    </xf>
    <xf numFmtId="0" fontId="34" fillId="0" borderId="77" xfId="0" applyNumberFormat="1" applyFont="1" applyBorder="1" applyAlignment="1">
      <alignment horizontal="center" vertical="center"/>
    </xf>
    <xf numFmtId="0" fontId="34" fillId="0" borderId="78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3" fillId="36" borderId="45" xfId="0" applyFont="1" applyFill="1" applyBorder="1" applyAlignment="1">
      <alignment horizontal="center" vertical="center"/>
    </xf>
    <xf numFmtId="0" fontId="34" fillId="33" borderId="79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  <xf numFmtId="0" fontId="34" fillId="0" borderId="79" xfId="0" applyNumberFormat="1" applyFont="1" applyBorder="1" applyAlignment="1">
      <alignment horizontal="center" vertical="center"/>
    </xf>
    <xf numFmtId="0" fontId="34" fillId="0" borderId="33" xfId="0" applyNumberFormat="1" applyFont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/>
    </xf>
    <xf numFmtId="0" fontId="34" fillId="0" borderId="31" xfId="0" applyNumberFormat="1" applyFont="1" applyBorder="1" applyAlignment="1">
      <alignment horizontal="center" vertical="center"/>
    </xf>
    <xf numFmtId="0" fontId="34" fillId="0" borderId="46" xfId="0" applyNumberFormat="1" applyFont="1" applyBorder="1" applyAlignment="1">
      <alignment horizontal="center" vertical="center"/>
    </xf>
    <xf numFmtId="0" fontId="34" fillId="0" borderId="33" xfId="0" applyNumberFormat="1" applyFont="1" applyBorder="1" applyAlignment="1">
      <alignment horizontal="center" vertical="center" wrapText="1"/>
    </xf>
    <xf numFmtId="0" fontId="34" fillId="33" borderId="80" xfId="0" applyFont="1" applyFill="1" applyBorder="1" applyAlignment="1">
      <alignment horizontal="center" vertical="center"/>
    </xf>
    <xf numFmtId="0" fontId="34" fillId="33" borderId="81" xfId="0" applyFont="1" applyFill="1" applyBorder="1" applyAlignment="1">
      <alignment horizontal="center" vertical="center"/>
    </xf>
    <xf numFmtId="0" fontId="33" fillId="37" borderId="82" xfId="0" applyFont="1" applyFill="1" applyBorder="1" applyAlignment="1">
      <alignment horizontal="center" vertical="center"/>
    </xf>
    <xf numFmtId="0" fontId="33" fillId="37" borderId="83" xfId="0" applyFont="1" applyFill="1" applyBorder="1" applyAlignment="1">
      <alignment horizontal="center" vertical="center"/>
    </xf>
    <xf numFmtId="0" fontId="33" fillId="37" borderId="84" xfId="0" applyFont="1" applyFill="1" applyBorder="1" applyAlignment="1">
      <alignment horizontal="center" vertical="center"/>
    </xf>
    <xf numFmtId="0" fontId="33" fillId="37" borderId="67" xfId="0" applyFont="1" applyFill="1" applyBorder="1" applyAlignment="1">
      <alignment horizontal="center" vertical="center"/>
    </xf>
    <xf numFmtId="0" fontId="33" fillId="37" borderId="14" xfId="0" applyFont="1" applyFill="1" applyBorder="1" applyAlignment="1">
      <alignment horizontal="center" vertical="center"/>
    </xf>
    <xf numFmtId="0" fontId="33" fillId="37" borderId="6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1" fillId="33" borderId="11" xfId="51" applyFont="1" applyFill="1" applyBorder="1" applyAlignment="1">
      <alignment horizontal="center" vertical="center" wrapText="1"/>
      <protection/>
    </xf>
    <xf numFmtId="0" fontId="11" fillId="33" borderId="28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85" xfId="51" applyFont="1" applyFill="1" applyBorder="1" applyAlignment="1">
      <alignment horizontal="center" vertical="center" wrapText="1"/>
      <protection/>
    </xf>
    <xf numFmtId="0" fontId="11" fillId="33" borderId="86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1" fillId="33" borderId="24" xfId="51" applyFont="1" applyFill="1" applyBorder="1" applyAlignment="1">
      <alignment horizontal="center" vertical="center" wrapText="1"/>
      <protection/>
    </xf>
    <xf numFmtId="0" fontId="11" fillId="33" borderId="30" xfId="51" applyFont="1" applyFill="1" applyBorder="1" applyAlignment="1">
      <alignment horizontal="center" vertical="center" wrapText="1"/>
      <protection/>
    </xf>
    <xf numFmtId="0" fontId="35" fillId="36" borderId="48" xfId="0" applyFont="1" applyFill="1" applyBorder="1" applyAlignment="1">
      <alignment horizontal="center" vertical="center"/>
    </xf>
    <xf numFmtId="0" fontId="29" fillId="33" borderId="87" xfId="0" applyFont="1" applyFill="1" applyBorder="1" applyAlignment="1">
      <alignment horizontal="center" vertical="center"/>
    </xf>
    <xf numFmtId="0" fontId="29" fillId="33" borderId="88" xfId="0" applyFont="1" applyFill="1" applyBorder="1" applyAlignment="1">
      <alignment horizontal="center" vertical="center"/>
    </xf>
    <xf numFmtId="0" fontId="29" fillId="0" borderId="72" xfId="0" applyNumberFormat="1" applyFont="1" applyBorder="1" applyAlignment="1">
      <alignment horizontal="center" vertical="center"/>
    </xf>
    <xf numFmtId="0" fontId="29" fillId="0" borderId="89" xfId="0" applyNumberFormat="1" applyFont="1" applyBorder="1" applyAlignment="1">
      <alignment horizontal="center" vertical="center"/>
    </xf>
    <xf numFmtId="0" fontId="29" fillId="0" borderId="88" xfId="0" applyNumberFormat="1" applyFont="1" applyBorder="1" applyAlignment="1">
      <alignment horizontal="center" vertical="center"/>
    </xf>
    <xf numFmtId="0" fontId="29" fillId="0" borderId="90" xfId="0" applyNumberFormat="1" applyFont="1" applyBorder="1" applyAlignment="1">
      <alignment horizontal="center" vertical="center"/>
    </xf>
    <xf numFmtId="0" fontId="29" fillId="0" borderId="73" xfId="0" applyNumberFormat="1" applyFont="1" applyBorder="1" applyAlignment="1">
      <alignment horizontal="center" vertical="center"/>
    </xf>
    <xf numFmtId="0" fontId="35" fillId="36" borderId="45" xfId="0" applyFont="1" applyFill="1" applyBorder="1" applyAlignment="1">
      <alignment horizontal="center" vertical="center"/>
    </xf>
    <xf numFmtId="0" fontId="29" fillId="33" borderId="91" xfId="0" applyFont="1" applyFill="1" applyBorder="1" applyAlignment="1">
      <alignment horizontal="center" vertical="center"/>
    </xf>
    <xf numFmtId="0" fontId="29" fillId="33" borderId="76" xfId="0" applyFont="1" applyFill="1" applyBorder="1" applyAlignment="1">
      <alignment horizontal="center" vertical="center"/>
    </xf>
    <xf numFmtId="0" fontId="29" fillId="0" borderId="79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75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31" xfId="0" applyNumberFormat="1" applyFont="1" applyBorder="1" applyAlignment="1">
      <alignment horizontal="center" vertical="center"/>
    </xf>
    <xf numFmtId="0" fontId="29" fillId="0" borderId="46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 wrapText="1"/>
    </xf>
    <xf numFmtId="0" fontId="35" fillId="37" borderId="82" xfId="0" applyFont="1" applyFill="1" applyBorder="1" applyAlignment="1">
      <alignment horizontal="center" vertical="center"/>
    </xf>
    <xf numFmtId="0" fontId="35" fillId="37" borderId="67" xfId="0" applyFont="1" applyFill="1" applyBorder="1" applyAlignment="1">
      <alignment horizontal="center" vertical="center"/>
    </xf>
    <xf numFmtId="0" fontId="35" fillId="37" borderId="92" xfId="0" applyFont="1" applyFill="1" applyBorder="1" applyAlignment="1">
      <alignment horizontal="center" vertical="center"/>
    </xf>
    <xf numFmtId="0" fontId="35" fillId="37" borderId="14" xfId="0" applyFont="1" applyFill="1" applyBorder="1" applyAlignment="1">
      <alignment horizontal="center" vertical="center"/>
    </xf>
    <xf numFmtId="0" fontId="24" fillId="34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6" fillId="33" borderId="17" xfId="51" applyFont="1" applyFill="1" applyBorder="1" applyAlignment="1">
      <alignment horizontal="center" vertical="center" wrapText="1"/>
      <protection/>
    </xf>
    <xf numFmtId="0" fontId="36" fillId="33" borderId="40" xfId="51" applyFont="1" applyFill="1" applyBorder="1" applyAlignment="1">
      <alignment horizontal="center" vertical="center" wrapText="1"/>
      <protection/>
    </xf>
    <xf numFmtId="0" fontId="36" fillId="33" borderId="18" xfId="51" applyFont="1" applyFill="1" applyBorder="1" applyAlignment="1">
      <alignment horizontal="center" vertical="center" wrapText="1"/>
      <protection/>
    </xf>
    <xf numFmtId="0" fontId="36" fillId="33" borderId="15" xfId="51" applyFont="1" applyFill="1" applyBorder="1" applyAlignment="1">
      <alignment horizontal="center" vertical="center" wrapText="1"/>
      <protection/>
    </xf>
    <xf numFmtId="0" fontId="36" fillId="33" borderId="16" xfId="51" applyFont="1" applyFill="1" applyBorder="1" applyAlignment="1">
      <alignment horizontal="center" vertical="center" wrapText="1"/>
      <protection/>
    </xf>
    <xf numFmtId="0" fontId="36" fillId="33" borderId="93" xfId="51" applyFont="1" applyFill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0" fontId="37" fillId="36" borderId="22" xfId="52" applyFont="1" applyFill="1" applyBorder="1" applyAlignment="1">
      <alignment horizontal="left" vertical="center" wrapText="1"/>
      <protection/>
    </xf>
    <xf numFmtId="0" fontId="3" fillId="36" borderId="94" xfId="51" applyFont="1" applyFill="1" applyBorder="1" applyAlignment="1">
      <alignment horizontal="center" vertical="center" wrapText="1"/>
      <protection/>
    </xf>
    <xf numFmtId="0" fontId="3" fillId="33" borderId="74" xfId="52" applyFont="1" applyFill="1" applyBorder="1" applyAlignment="1">
      <alignment horizontal="center" vertical="center" wrapText="1"/>
      <protection/>
    </xf>
    <xf numFmtId="0" fontId="3" fillId="33" borderId="78" xfId="52" applyFont="1" applyFill="1" applyBorder="1" applyAlignment="1">
      <alignment horizontal="center" vertical="center" wrapText="1"/>
      <protection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43" xfId="52" applyNumberFormat="1" applyFont="1" applyFill="1" applyBorder="1" applyAlignment="1">
      <alignment horizontal="center" vertical="center" wrapText="1"/>
      <protection/>
    </xf>
    <xf numFmtId="0" fontId="3" fillId="34" borderId="53" xfId="52" applyNumberFormat="1" applyFont="1" applyFill="1" applyBorder="1" applyAlignment="1">
      <alignment horizontal="center" vertical="center" wrapText="1"/>
      <protection/>
    </xf>
    <xf numFmtId="0" fontId="3" fillId="34" borderId="95" xfId="52" applyNumberFormat="1" applyFont="1" applyFill="1" applyBorder="1" applyAlignment="1">
      <alignment horizontal="center" vertical="center" wrapText="1"/>
      <protection/>
    </xf>
    <xf numFmtId="0" fontId="3" fillId="34" borderId="96" xfId="52" applyNumberFormat="1" applyFont="1" applyFill="1" applyBorder="1" applyAlignment="1">
      <alignment horizontal="center" vertical="center" wrapText="1"/>
      <protection/>
    </xf>
    <xf numFmtId="0" fontId="3" fillId="34" borderId="97" xfId="52" applyNumberFormat="1" applyFont="1" applyFill="1" applyBorder="1" applyAlignment="1">
      <alignment horizontal="center" vertical="center" wrapText="1"/>
      <protection/>
    </xf>
    <xf numFmtId="0" fontId="3" fillId="34" borderId="98" xfId="52" applyNumberFormat="1" applyFont="1" applyFill="1" applyBorder="1" applyAlignment="1">
      <alignment horizontal="center" vertical="center" wrapText="1"/>
      <protection/>
    </xf>
    <xf numFmtId="0" fontId="3" fillId="36" borderId="26" xfId="52" applyFont="1" applyFill="1" applyBorder="1" applyAlignment="1">
      <alignment horizontal="center" vertical="center" wrapText="1"/>
      <protection/>
    </xf>
    <xf numFmtId="0" fontId="37" fillId="36" borderId="29" xfId="52" applyFont="1" applyFill="1" applyBorder="1" applyAlignment="1">
      <alignment horizontal="left" vertical="center" wrapText="1"/>
      <protection/>
    </xf>
    <xf numFmtId="0" fontId="3" fillId="36" borderId="99" xfId="51" applyFont="1" applyFill="1" applyBorder="1" applyAlignment="1">
      <alignment horizontal="center" vertical="center" wrapText="1"/>
      <protection/>
    </xf>
    <xf numFmtId="0" fontId="3" fillId="36" borderId="26" xfId="52" applyNumberFormat="1" applyFont="1" applyFill="1" applyBorder="1" applyAlignment="1">
      <alignment horizontal="center" vertical="center" wrapText="1"/>
      <protection/>
    </xf>
    <xf numFmtId="0" fontId="3" fillId="34" borderId="34" xfId="52" applyNumberFormat="1" applyFont="1" applyFill="1" applyBorder="1" applyAlignment="1">
      <alignment horizontal="center" vertical="center" wrapText="1"/>
      <protection/>
    </xf>
    <xf numFmtId="0" fontId="3" fillId="34" borderId="31" xfId="52" applyNumberFormat="1" applyFont="1" applyFill="1" applyBorder="1" applyAlignment="1">
      <alignment horizontal="center" vertical="center" wrapText="1"/>
      <protection/>
    </xf>
    <xf numFmtId="0" fontId="3" fillId="34" borderId="100" xfId="52" applyNumberFormat="1" applyFont="1" applyFill="1" applyBorder="1" applyAlignment="1">
      <alignment horizontal="center" vertical="center" wrapText="1"/>
      <protection/>
    </xf>
    <xf numFmtId="0" fontId="3" fillId="34" borderId="57" xfId="52" applyNumberFormat="1" applyFont="1" applyFill="1" applyBorder="1" applyAlignment="1">
      <alignment horizontal="center" vertical="center" wrapText="1"/>
      <protection/>
    </xf>
    <xf numFmtId="0" fontId="3" fillId="34" borderId="63" xfId="52" applyNumberFormat="1" applyFont="1" applyFill="1" applyBorder="1" applyAlignment="1">
      <alignment horizontal="center" vertical="center" wrapText="1"/>
      <protection/>
    </xf>
    <xf numFmtId="0" fontId="3" fillId="34" borderId="27" xfId="52" applyNumberFormat="1" applyFont="1" applyFill="1" applyBorder="1" applyAlignment="1">
      <alignment horizontal="center" vertical="center" wrapText="1"/>
      <protection/>
    </xf>
    <xf numFmtId="0" fontId="3" fillId="36" borderId="101" xfId="52" applyFont="1" applyFill="1" applyBorder="1" applyAlignment="1">
      <alignment horizontal="center" vertical="center" wrapText="1"/>
      <protection/>
    </xf>
    <xf numFmtId="0" fontId="37" fillId="36" borderId="102" xfId="52" applyFont="1" applyFill="1" applyBorder="1" applyAlignment="1">
      <alignment horizontal="left" vertical="center" wrapText="1"/>
      <protection/>
    </xf>
    <xf numFmtId="0" fontId="3" fillId="36" borderId="103" xfId="51" applyFont="1" applyFill="1" applyBorder="1" applyAlignment="1">
      <alignment horizontal="center" vertical="center" wrapText="1"/>
      <protection/>
    </xf>
    <xf numFmtId="0" fontId="3" fillId="36" borderId="101" xfId="52" applyNumberFormat="1" applyFont="1" applyFill="1" applyBorder="1" applyAlignment="1">
      <alignment horizontal="center" vertical="center" wrapText="1"/>
      <protection/>
    </xf>
    <xf numFmtId="0" fontId="3" fillId="34" borderId="65" xfId="52" applyNumberFormat="1" applyFont="1" applyFill="1" applyBorder="1" applyAlignment="1">
      <alignment horizontal="center" vertical="center" wrapText="1"/>
      <protection/>
    </xf>
    <xf numFmtId="0" fontId="3" fillId="34" borderId="104" xfId="52" applyNumberFormat="1" applyFont="1" applyFill="1" applyBorder="1" applyAlignment="1">
      <alignment horizontal="center" vertical="center" wrapText="1"/>
      <protection/>
    </xf>
    <xf numFmtId="0" fontId="3" fillId="34" borderId="105" xfId="52" applyNumberFormat="1" applyFont="1" applyFill="1" applyBorder="1" applyAlignment="1">
      <alignment horizontal="center" vertical="center" wrapText="1"/>
      <protection/>
    </xf>
    <xf numFmtId="0" fontId="3" fillId="34" borderId="106" xfId="52" applyNumberFormat="1" applyFont="1" applyFill="1" applyBorder="1" applyAlignment="1">
      <alignment horizontal="center" vertical="center" wrapText="1"/>
      <protection/>
    </xf>
    <xf numFmtId="0" fontId="3" fillId="34" borderId="107" xfId="52" applyNumberFormat="1" applyFont="1" applyFill="1" applyBorder="1" applyAlignment="1">
      <alignment horizontal="center" vertical="center" wrapText="1"/>
      <protection/>
    </xf>
    <xf numFmtId="0" fontId="3" fillId="34" borderId="108" xfId="52" applyNumberFormat="1" applyFont="1" applyFill="1" applyBorder="1" applyAlignment="1">
      <alignment horizontal="center" vertical="center" wrapText="1"/>
      <protection/>
    </xf>
    <xf numFmtId="0" fontId="3" fillId="33" borderId="82" xfId="52" applyFont="1" applyFill="1" applyBorder="1" applyAlignment="1">
      <alignment horizontal="center" vertical="center" wrapText="1"/>
      <protection/>
    </xf>
    <xf numFmtId="0" fontId="3" fillId="33" borderId="69" xfId="52" applyFont="1" applyFill="1" applyBorder="1" applyAlignment="1">
      <alignment horizontal="center" vertical="center" wrapText="1"/>
      <protection/>
    </xf>
    <xf numFmtId="0" fontId="3" fillId="33" borderId="93" xfId="52" applyFont="1" applyFill="1" applyBorder="1" applyAlignment="1">
      <alignment horizontal="center" vertical="center" wrapText="1"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3" fillId="34" borderId="109" xfId="52" applyNumberFormat="1" applyFont="1" applyFill="1" applyBorder="1" applyAlignment="1">
      <alignment horizontal="center" vertical="center" wrapText="1"/>
      <protection/>
    </xf>
    <xf numFmtId="0" fontId="3" fillId="34" borderId="24" xfId="52" applyNumberFormat="1" applyFont="1" applyFill="1" applyBorder="1" applyAlignment="1">
      <alignment horizontal="center" vertical="center" wrapText="1"/>
      <protection/>
    </xf>
    <xf numFmtId="0" fontId="3" fillId="34" borderId="49" xfId="52" applyNumberFormat="1" applyFont="1" applyFill="1" applyBorder="1" applyAlignment="1">
      <alignment horizontal="center" vertical="center" wrapText="1"/>
      <protection/>
    </xf>
    <xf numFmtId="0" fontId="3" fillId="34" borderId="79" xfId="52" applyFont="1" applyFill="1" applyBorder="1" applyAlignment="1">
      <alignment horizontal="center" vertical="center" wrapText="1"/>
      <protection/>
    </xf>
    <xf numFmtId="0" fontId="37" fillId="34" borderId="33" xfId="52" applyFont="1" applyFill="1" applyBorder="1" applyAlignment="1">
      <alignment horizontal="left" vertical="center" wrapText="1"/>
      <protection/>
    </xf>
    <xf numFmtId="0" fontId="3" fillId="34" borderId="32" xfId="52" applyFont="1" applyFill="1" applyBorder="1" applyAlignment="1">
      <alignment horizontal="center" vertical="center" wrapText="1"/>
      <protection/>
    </xf>
    <xf numFmtId="0" fontId="3" fillId="34" borderId="79" xfId="52" applyNumberFormat="1" applyFont="1" applyFill="1" applyBorder="1" applyAlignment="1">
      <alignment horizontal="center" vertical="center" wrapText="1"/>
      <protection/>
    </xf>
    <xf numFmtId="0" fontId="3" fillId="34" borderId="33" xfId="52" applyNumberFormat="1" applyFont="1" applyFill="1" applyBorder="1" applyAlignment="1">
      <alignment horizontal="center" vertical="center" wrapText="1"/>
      <protection/>
    </xf>
    <xf numFmtId="0" fontId="3" fillId="34" borderId="46" xfId="52" applyNumberFormat="1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7" fillId="34" borderId="19" xfId="52" applyFont="1" applyFill="1" applyBorder="1" applyAlignment="1">
      <alignment horizontal="left" vertical="center" wrapText="1"/>
      <protection/>
    </xf>
    <xf numFmtId="0" fontId="3" fillId="34" borderId="54" xfId="52" applyFont="1" applyFill="1" applyBorder="1" applyAlignment="1">
      <alignment horizontal="center" vertical="center" wrapText="1"/>
      <protection/>
    </xf>
    <xf numFmtId="0" fontId="3" fillId="34" borderId="83" xfId="52" applyNumberFormat="1" applyFont="1" applyFill="1" applyBorder="1" applyAlignment="1">
      <alignment horizontal="center" vertical="center" wrapText="1"/>
      <protection/>
    </xf>
    <xf numFmtId="0" fontId="3" fillId="34" borderId="110" xfId="52" applyNumberFormat="1" applyFont="1" applyFill="1" applyBorder="1" applyAlignment="1">
      <alignment horizontal="center" vertical="center" wrapText="1"/>
      <protection/>
    </xf>
    <xf numFmtId="0" fontId="3" fillId="34" borderId="84" xfId="52" applyNumberFormat="1" applyFont="1" applyFill="1" applyBorder="1" applyAlignment="1">
      <alignment horizontal="center" vertical="center" wrapText="1"/>
      <protection/>
    </xf>
    <xf numFmtId="0" fontId="3" fillId="33" borderId="111" xfId="52" applyFont="1" applyFill="1" applyBorder="1" applyAlignment="1">
      <alignment horizontal="center" vertical="center" wrapText="1"/>
      <protection/>
    </xf>
    <xf numFmtId="0" fontId="3" fillId="33" borderId="112" xfId="52" applyFont="1" applyFill="1" applyBorder="1" applyAlignment="1">
      <alignment horizontal="center" vertical="center" wrapText="1"/>
      <protection/>
    </xf>
    <xf numFmtId="0" fontId="3" fillId="33" borderId="113" xfId="52" applyFont="1" applyFill="1" applyBorder="1" applyAlignment="1">
      <alignment horizontal="center" vertical="center" wrapText="1"/>
      <protection/>
    </xf>
    <xf numFmtId="0" fontId="24" fillId="34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11" fillId="33" borderId="116" xfId="51" applyFont="1" applyFill="1" applyBorder="1" applyAlignment="1">
      <alignment horizontal="center" vertical="center" wrapText="1"/>
      <protection/>
    </xf>
    <xf numFmtId="0" fontId="3" fillId="33" borderId="117" xfId="52" applyFont="1" applyFill="1" applyBorder="1" applyAlignment="1">
      <alignment horizontal="center" vertical="center" wrapText="1"/>
      <protection/>
    </xf>
    <xf numFmtId="0" fontId="3" fillId="34" borderId="11" xfId="52" applyNumberFormat="1" applyFont="1" applyFill="1" applyBorder="1" applyAlignment="1">
      <alignment horizontal="center" vertical="center" wrapText="1"/>
      <protection/>
    </xf>
    <xf numFmtId="0" fontId="3" fillId="34" borderId="28" xfId="52" applyNumberFormat="1" applyFont="1" applyFill="1" applyBorder="1" applyAlignment="1">
      <alignment horizontal="center" vertical="center" wrapText="1"/>
      <protection/>
    </xf>
    <xf numFmtId="0" fontId="3" fillId="34" borderId="22" xfId="52" applyNumberFormat="1" applyFont="1" applyFill="1" applyBorder="1" applyAlignment="1">
      <alignment horizontal="center" vertical="center" wrapText="1"/>
      <protection/>
    </xf>
    <xf numFmtId="0" fontId="3" fillId="34" borderId="0" xfId="52" applyNumberFormat="1" applyFont="1" applyFill="1" applyBorder="1" applyAlignment="1">
      <alignment horizontal="center" vertical="center" wrapText="1"/>
      <protection/>
    </xf>
    <xf numFmtId="0" fontId="3" fillId="34" borderId="44" xfId="52" applyNumberFormat="1" applyFont="1" applyFill="1" applyBorder="1" applyAlignment="1">
      <alignment horizontal="center" vertical="center" wrapText="1"/>
      <protection/>
    </xf>
    <xf numFmtId="0" fontId="3" fillId="34" borderId="29" xfId="52" applyNumberFormat="1" applyFont="1" applyFill="1" applyBorder="1" applyAlignment="1">
      <alignment horizontal="center" vertical="center" wrapText="1"/>
      <protection/>
    </xf>
    <xf numFmtId="0" fontId="3" fillId="34" borderId="47" xfId="52" applyNumberFormat="1" applyFont="1" applyFill="1" applyBorder="1" applyAlignment="1">
      <alignment horizontal="center" vertical="center" wrapText="1"/>
      <protection/>
    </xf>
    <xf numFmtId="0" fontId="3" fillId="36" borderId="94" xfId="51" applyFont="1" applyFill="1" applyBorder="1" applyAlignment="1" quotePrefix="1">
      <alignment horizontal="center" vertical="center" wrapText="1"/>
      <protection/>
    </xf>
    <xf numFmtId="0" fontId="3" fillId="36" borderId="11" xfId="52" applyNumberFormat="1" applyFont="1" applyFill="1" applyBorder="1" applyAlignment="1">
      <alignment horizontal="center" vertical="center" wrapText="1"/>
      <protection/>
    </xf>
    <xf numFmtId="0" fontId="18" fillId="33" borderId="118" xfId="51" applyFont="1" applyFill="1" applyBorder="1" applyAlignment="1">
      <alignment horizontal="center" vertical="center" wrapText="1"/>
      <protection/>
    </xf>
    <xf numFmtId="0" fontId="4" fillId="34" borderId="41" xfId="51" applyFont="1" applyFill="1" applyBorder="1" applyAlignment="1">
      <alignment horizontal="center" vertical="center" wrapText="1"/>
      <protection/>
    </xf>
    <xf numFmtId="0" fontId="4" fillId="34" borderId="53" xfId="51" applyFont="1" applyFill="1" applyBorder="1" applyAlignment="1">
      <alignment horizontal="center" vertical="center" wrapText="1"/>
      <protection/>
    </xf>
    <xf numFmtId="0" fontId="4" fillId="34" borderId="98" xfId="51" applyFont="1" applyFill="1" applyBorder="1" applyAlignment="1">
      <alignment horizontal="center" vertical="center" wrapText="1"/>
      <protection/>
    </xf>
    <xf numFmtId="0" fontId="4" fillId="34" borderId="119" xfId="51" applyFont="1" applyFill="1" applyBorder="1" applyAlignment="1">
      <alignment horizontal="center" vertical="center" wrapText="1"/>
      <protection/>
    </xf>
    <xf numFmtId="0" fontId="4" fillId="34" borderId="54" xfId="51" applyFont="1" applyFill="1" applyBorder="1" applyAlignment="1">
      <alignment horizontal="center" vertical="center" wrapText="1"/>
      <protection/>
    </xf>
    <xf numFmtId="0" fontId="4" fillId="34" borderId="21" xfId="51" applyFont="1" applyFill="1" applyBorder="1" applyAlignment="1">
      <alignment horizontal="center" vertical="center" wrapText="1"/>
      <protection/>
    </xf>
    <xf numFmtId="0" fontId="5" fillId="34" borderId="120" xfId="51" applyFont="1" applyFill="1" applyBorder="1" applyAlignment="1">
      <alignment horizontal="center" vertical="center" wrapText="1"/>
      <protection/>
    </xf>
    <xf numFmtId="0" fontId="5" fillId="34" borderId="121" xfId="51" applyFont="1" applyFill="1" applyBorder="1" applyAlignment="1">
      <alignment horizontal="center" vertical="center" wrapText="1"/>
      <protection/>
    </xf>
    <xf numFmtId="0" fontId="5" fillId="34" borderId="122" xfId="51" applyFont="1" applyFill="1" applyBorder="1" applyAlignment="1">
      <alignment horizontal="center" vertical="center" wrapText="1"/>
      <protection/>
    </xf>
    <xf numFmtId="0" fontId="6" fillId="34" borderId="82" xfId="51" applyFont="1" applyFill="1" applyBorder="1" applyAlignment="1">
      <alignment horizontal="right" vertical="center" wrapText="1"/>
      <protection/>
    </xf>
    <xf numFmtId="0" fontId="6" fillId="34" borderId="123" xfId="51" applyFont="1" applyFill="1" applyBorder="1" applyAlignment="1">
      <alignment horizontal="right" vertical="center" wrapText="1"/>
      <protection/>
    </xf>
    <xf numFmtId="0" fontId="6" fillId="34" borderId="123" xfId="51" applyFont="1" applyFill="1" applyBorder="1" applyAlignment="1">
      <alignment horizontal="left" vertical="center" wrapText="1"/>
      <protection/>
    </xf>
    <xf numFmtId="0" fontId="6" fillId="34" borderId="124" xfId="51" applyFont="1" applyFill="1" applyBorder="1" applyAlignment="1">
      <alignment horizontal="left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125" xfId="51" applyFont="1" applyFill="1" applyBorder="1" applyAlignment="1">
      <alignment horizontal="center" vertical="center" wrapText="1"/>
      <protection/>
    </xf>
    <xf numFmtId="0" fontId="3" fillId="33" borderId="53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94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75" fillId="33" borderId="125" xfId="51" applyFont="1" applyFill="1" applyBorder="1" applyAlignment="1">
      <alignment horizontal="center" vertical="center" wrapText="1"/>
      <protection/>
    </xf>
    <xf numFmtId="0" fontId="75" fillId="33" borderId="53" xfId="51" applyFont="1" applyFill="1" applyBorder="1" applyAlignment="1">
      <alignment horizontal="center" vertical="center" wrapText="1"/>
      <protection/>
    </xf>
    <xf numFmtId="0" fontId="75" fillId="33" borderId="94" xfId="51" applyFont="1" applyFill="1" applyBorder="1" applyAlignment="1">
      <alignment horizontal="center" vertical="center" wrapText="1"/>
      <protection/>
    </xf>
    <xf numFmtId="0" fontId="75" fillId="33" borderId="0" xfId="51" applyFont="1" applyFill="1" applyBorder="1" applyAlignment="1">
      <alignment horizontal="center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04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3" fillId="33" borderId="98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3" fillId="33" borderId="103" xfId="51" applyFont="1" applyFill="1" applyBorder="1" applyAlignment="1">
      <alignment horizontal="center" vertical="center" wrapText="1"/>
      <protection/>
    </xf>
    <xf numFmtId="0" fontId="3" fillId="33" borderId="102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left" vertical="center" wrapText="1"/>
      <protection/>
    </xf>
    <xf numFmtId="0" fontId="3" fillId="33" borderId="121" xfId="51" applyFont="1" applyFill="1" applyBorder="1" applyAlignment="1">
      <alignment horizontal="left" vertical="center" wrapText="1"/>
      <protection/>
    </xf>
    <xf numFmtId="0" fontId="3" fillId="33" borderId="132" xfId="51" applyFont="1" applyFill="1" applyBorder="1" applyAlignment="1">
      <alignment horizontal="center" vertical="center" wrapText="1"/>
      <protection/>
    </xf>
    <xf numFmtId="0" fontId="3" fillId="33" borderId="133" xfId="51" applyFont="1" applyFill="1" applyBorder="1" applyAlignment="1">
      <alignment horizontal="center" vertical="center" wrapText="1"/>
      <protection/>
    </xf>
    <xf numFmtId="0" fontId="3" fillId="33" borderId="134" xfId="51" applyFont="1" applyFill="1" applyBorder="1" applyAlignment="1">
      <alignment horizontal="center" vertical="center" wrapText="1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22" fillId="33" borderId="35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65" xfId="51" applyFont="1" applyFill="1" applyBorder="1" applyAlignment="1">
      <alignment horizontal="center" vertical="center" wrapText="1"/>
      <protection/>
    </xf>
    <xf numFmtId="0" fontId="19" fillId="35" borderId="37" xfId="51" applyFont="1" applyFill="1" applyBorder="1" applyAlignment="1">
      <alignment horizontal="center" vertical="center" wrapText="1"/>
      <protection/>
    </xf>
    <xf numFmtId="0" fontId="19" fillId="35" borderId="51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3" fillId="33" borderId="139" xfId="51" applyFont="1" applyFill="1" applyBorder="1" applyAlignment="1">
      <alignment horizontal="center" vertical="center" wrapText="1"/>
      <protection/>
    </xf>
    <xf numFmtId="0" fontId="3" fillId="33" borderId="108" xfId="51" applyFont="1" applyFill="1" applyBorder="1" applyAlignment="1">
      <alignment horizontal="center" vertical="center" wrapText="1"/>
      <protection/>
    </xf>
    <xf numFmtId="0" fontId="3" fillId="33" borderId="140" xfId="51" applyFont="1" applyFill="1" applyBorder="1" applyAlignment="1">
      <alignment horizontal="center" vertical="center" wrapText="1"/>
      <protection/>
    </xf>
    <xf numFmtId="0" fontId="3" fillId="33" borderId="141" xfId="51" applyFont="1" applyFill="1" applyBorder="1" applyAlignment="1">
      <alignment horizontal="center" vertical="center" wrapText="1"/>
      <protection/>
    </xf>
    <xf numFmtId="0" fontId="3" fillId="33" borderId="142" xfId="51" applyFont="1" applyFill="1" applyBorder="1" applyAlignment="1">
      <alignment horizontal="center" vertical="center" wrapText="1"/>
      <protection/>
    </xf>
    <xf numFmtId="0" fontId="3" fillId="33" borderId="143" xfId="51" applyFont="1" applyFill="1" applyBorder="1" applyAlignment="1">
      <alignment horizontal="center" vertical="center" wrapText="1"/>
      <protection/>
    </xf>
    <xf numFmtId="0" fontId="7" fillId="34" borderId="115" xfId="51" applyFont="1" applyFill="1" applyBorder="1" applyAlignment="1">
      <alignment horizontal="center" vertical="center" wrapText="1"/>
      <protection/>
    </xf>
    <xf numFmtId="0" fontId="8" fillId="34" borderId="141" xfId="51" applyFont="1" applyFill="1" applyBorder="1" applyAlignment="1">
      <alignment horizontal="center" vertical="center" wrapText="1"/>
      <protection/>
    </xf>
    <xf numFmtId="0" fontId="8" fillId="34" borderId="115" xfId="51" applyFont="1" applyFill="1" applyBorder="1" applyAlignment="1">
      <alignment horizontal="center" vertical="center" wrapText="1"/>
      <protection/>
    </xf>
    <xf numFmtId="0" fontId="25" fillId="34" borderId="115" xfId="51" applyFont="1" applyFill="1" applyBorder="1" applyAlignment="1">
      <alignment horizontal="center" vertical="center" wrapText="1"/>
      <protection/>
    </xf>
    <xf numFmtId="0" fontId="18" fillId="33" borderId="41" xfId="51" applyFont="1" applyFill="1" applyBorder="1" applyAlignment="1">
      <alignment horizontal="center" vertical="center" wrapText="1"/>
      <protection/>
    </xf>
    <xf numFmtId="0" fontId="18" fillId="33" borderId="98" xfId="51" applyFont="1" applyFill="1" applyBorder="1" applyAlignment="1">
      <alignment horizontal="center" vertical="center" wrapText="1"/>
      <protection/>
    </xf>
    <xf numFmtId="0" fontId="18" fillId="33" borderId="126" xfId="51" applyFont="1" applyFill="1" applyBorder="1" applyAlignment="1">
      <alignment horizontal="center" vertical="center" wrapText="1"/>
      <protection/>
    </xf>
    <xf numFmtId="0" fontId="18" fillId="33" borderId="108" xfId="51" applyFont="1" applyFill="1" applyBorder="1" applyAlignment="1">
      <alignment horizontal="center" vertical="center" wrapText="1"/>
      <protection/>
    </xf>
    <xf numFmtId="0" fontId="18" fillId="33" borderId="144" xfId="51" applyFont="1" applyFill="1" applyBorder="1" applyAlignment="1">
      <alignment horizontal="center" vertical="center" wrapText="1"/>
      <protection/>
    </xf>
    <xf numFmtId="0" fontId="18" fillId="33" borderId="145" xfId="51" applyFont="1" applyFill="1" applyBorder="1" applyAlignment="1">
      <alignment horizontal="center" vertical="center" wrapText="1"/>
      <protection/>
    </xf>
    <xf numFmtId="0" fontId="18" fillId="33" borderId="146" xfId="51" applyFont="1" applyFill="1" applyBorder="1" applyAlignment="1">
      <alignment horizontal="center" vertical="center" wrapText="1"/>
      <protection/>
    </xf>
    <xf numFmtId="0" fontId="18" fillId="33" borderId="53" xfId="51" applyFont="1" applyFill="1" applyBorder="1" applyAlignment="1">
      <alignment horizontal="center" vertical="center" wrapText="1"/>
      <protection/>
    </xf>
    <xf numFmtId="0" fontId="18" fillId="33" borderId="104" xfId="51" applyFont="1" applyFill="1" applyBorder="1" applyAlignment="1">
      <alignment horizontal="center" vertical="center" wrapText="1"/>
      <protection/>
    </xf>
    <xf numFmtId="0" fontId="14" fillId="33" borderId="147" xfId="51" applyFont="1" applyFill="1" applyBorder="1" applyAlignment="1">
      <alignment horizontal="center" vertical="center" wrapText="1"/>
      <protection/>
    </xf>
    <xf numFmtId="0" fontId="14" fillId="33" borderId="148" xfId="51" applyFont="1" applyFill="1" applyBorder="1" applyAlignment="1">
      <alignment horizontal="center" vertical="center" wrapText="1"/>
      <protection/>
    </xf>
    <xf numFmtId="0" fontId="14" fillId="33" borderId="149" xfId="51" applyFont="1" applyFill="1" applyBorder="1" applyAlignment="1">
      <alignment horizontal="center" vertical="center" wrapText="1"/>
      <protection/>
    </xf>
    <xf numFmtId="0" fontId="3" fillId="33" borderId="150" xfId="51" applyFont="1" applyFill="1" applyBorder="1" applyAlignment="1">
      <alignment horizontal="center" vertical="center" wrapText="1"/>
      <protection/>
    </xf>
    <xf numFmtId="0" fontId="3" fillId="33" borderId="148" xfId="51" applyFont="1" applyFill="1" applyBorder="1" applyAlignment="1">
      <alignment horizontal="center" vertical="center" wrapText="1"/>
      <protection/>
    </xf>
    <xf numFmtId="0" fontId="3" fillId="33" borderId="151" xfId="51" applyFont="1" applyFill="1" applyBorder="1" applyAlignment="1">
      <alignment horizontal="center" vertical="center" wrapText="1"/>
      <protection/>
    </xf>
    <xf numFmtId="0" fontId="18" fillId="33" borderId="51" xfId="51" applyFont="1" applyFill="1" applyBorder="1" applyAlignment="1">
      <alignment horizontal="center" vertical="center" wrapText="1"/>
      <protection/>
    </xf>
    <xf numFmtId="0" fontId="14" fillId="33" borderId="125" xfId="51" applyFont="1" applyFill="1" applyBorder="1" applyAlignment="1">
      <alignment horizontal="center" vertical="center" wrapText="1"/>
      <protection/>
    </xf>
    <xf numFmtId="0" fontId="14" fillId="33" borderId="94" xfId="51" applyFont="1" applyFill="1" applyBorder="1" applyAlignment="1">
      <alignment horizontal="center" vertical="center" wrapText="1"/>
      <protection/>
    </xf>
    <xf numFmtId="0" fontId="14" fillId="33" borderId="136" xfId="51" applyFont="1" applyFill="1" applyBorder="1" applyAlignment="1">
      <alignment horizontal="center" vertical="center" wrapText="1"/>
      <protection/>
    </xf>
    <xf numFmtId="0" fontId="18" fillId="33" borderId="138" xfId="51" applyFont="1" applyFill="1" applyBorder="1" applyAlignment="1">
      <alignment horizontal="center" vertical="center" wrapText="1"/>
      <protection/>
    </xf>
    <xf numFmtId="0" fontId="18" fillId="33" borderId="133" xfId="51" applyFont="1" applyFill="1" applyBorder="1" applyAlignment="1">
      <alignment horizontal="center" vertical="center" wrapText="1"/>
      <protection/>
    </xf>
    <xf numFmtId="0" fontId="18" fillId="33" borderId="131" xfId="51" applyFont="1" applyFill="1" applyBorder="1" applyAlignment="1">
      <alignment horizontal="center" vertical="center" wrapText="1"/>
      <protection/>
    </xf>
    <xf numFmtId="0" fontId="18" fillId="33" borderId="132" xfId="51" applyFont="1" applyFill="1" applyBorder="1" applyAlignment="1">
      <alignment horizontal="center" vertical="center" wrapText="1"/>
      <protection/>
    </xf>
    <xf numFmtId="0" fontId="18" fillId="33" borderId="134" xfId="51" applyFont="1" applyFill="1" applyBorder="1" applyAlignment="1">
      <alignment horizontal="center" vertical="center" wrapText="1"/>
      <protection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152" xfId="51" applyFont="1" applyFill="1" applyBorder="1" applyAlignment="1">
      <alignment horizontal="center" vertical="center" wrapText="1"/>
      <protection/>
    </xf>
    <xf numFmtId="0" fontId="3" fillId="33" borderId="153" xfId="51" applyFont="1" applyFill="1" applyBorder="1" applyAlignment="1">
      <alignment horizontal="center" vertical="center" wrapText="1"/>
      <protection/>
    </xf>
    <xf numFmtId="0" fontId="14" fillId="33" borderId="108" xfId="0" applyFont="1" applyFill="1" applyBorder="1" applyAlignment="1">
      <alignment horizontal="center" vertical="center" wrapText="1"/>
    </xf>
    <xf numFmtId="0" fontId="27" fillId="33" borderId="14" xfId="51" applyFont="1" applyFill="1" applyBorder="1" applyAlignment="1">
      <alignment horizontal="center" vertical="center"/>
      <protection/>
    </xf>
    <xf numFmtId="0" fontId="27" fillId="33" borderId="92" xfId="51" applyFont="1" applyFill="1" applyBorder="1" applyAlignment="1">
      <alignment horizontal="center" vertical="center"/>
      <protection/>
    </xf>
    <xf numFmtId="0" fontId="18" fillId="33" borderId="141" xfId="51" applyFont="1" applyFill="1" applyBorder="1" applyAlignment="1">
      <alignment horizontal="center" vertical="center" wrapText="1"/>
      <protection/>
    </xf>
    <xf numFmtId="0" fontId="18" fillId="33" borderId="137" xfId="51" applyFont="1" applyFill="1" applyBorder="1" applyAlignment="1">
      <alignment horizontal="center" vertical="center" wrapText="1"/>
      <protection/>
    </xf>
    <xf numFmtId="0" fontId="14" fillId="33" borderId="102" xfId="0" applyFont="1" applyFill="1" applyBorder="1" applyAlignment="1">
      <alignment horizontal="center" vertical="center" wrapText="1"/>
    </xf>
    <xf numFmtId="0" fontId="14" fillId="33" borderId="104" xfId="0" applyFont="1" applyFill="1" applyBorder="1" applyAlignment="1">
      <alignment horizontal="center" vertical="center" wrapText="1"/>
    </xf>
    <xf numFmtId="0" fontId="14" fillId="33" borderId="101" xfId="0" applyFont="1" applyFill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0" fillId="0" borderId="154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right" vertical="center" wrapText="1"/>
    </xf>
    <xf numFmtId="0" fontId="29" fillId="0" borderId="116" xfId="0" applyFont="1" applyBorder="1" applyAlignment="1">
      <alignment horizontal="right" vertical="center" wrapText="1"/>
    </xf>
    <xf numFmtId="0" fontId="29" fillId="0" borderId="155" xfId="0" applyFont="1" applyBorder="1" applyAlignment="1">
      <alignment horizontal="left" vertical="center" wrapText="1"/>
    </xf>
    <xf numFmtId="0" fontId="29" fillId="0" borderId="141" xfId="0" applyFont="1" applyBorder="1" applyAlignment="1">
      <alignment horizontal="left" vertical="center" wrapText="1"/>
    </xf>
    <xf numFmtId="0" fontId="32" fillId="33" borderId="156" xfId="0" applyFont="1" applyFill="1" applyBorder="1" applyAlignment="1">
      <alignment horizontal="center" vertical="center"/>
    </xf>
    <xf numFmtId="0" fontId="32" fillId="33" borderId="157" xfId="0" applyFont="1" applyFill="1" applyBorder="1" applyAlignment="1">
      <alignment horizontal="center" vertical="center"/>
    </xf>
    <xf numFmtId="0" fontId="32" fillId="33" borderId="15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32" xfId="0" applyFill="1" applyBorder="1" applyAlignment="1">
      <alignment horizontal="center" vertical="center" wrapText="1"/>
    </xf>
    <xf numFmtId="0" fontId="0" fillId="33" borderId="133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6" fillId="33" borderId="131" xfId="0" applyFont="1" applyFill="1" applyBorder="1" applyAlignment="1">
      <alignment horizontal="left" vertical="center"/>
    </xf>
    <xf numFmtId="0" fontId="6" fillId="33" borderId="121" xfId="0" applyFont="1" applyFill="1" applyBorder="1" applyAlignment="1">
      <alignment horizontal="left" vertical="center"/>
    </xf>
    <xf numFmtId="0" fontId="6" fillId="33" borderId="122" xfId="0" applyFont="1" applyFill="1" applyBorder="1" applyAlignment="1">
      <alignment horizontal="left" vertical="center"/>
    </xf>
    <xf numFmtId="0" fontId="0" fillId="33" borderId="159" xfId="0" applyFill="1" applyBorder="1" applyAlignment="1">
      <alignment horizontal="center" vertical="center" wrapText="1"/>
    </xf>
    <xf numFmtId="0" fontId="0" fillId="33" borderId="104" xfId="0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vertical="center" wrapText="1"/>
    </xf>
    <xf numFmtId="0" fontId="0" fillId="33" borderId="142" xfId="0" applyFill="1" applyBorder="1" applyAlignment="1">
      <alignment horizontal="center" vertical="center" wrapText="1"/>
    </xf>
    <xf numFmtId="0" fontId="0" fillId="33" borderId="160" xfId="0" applyFill="1" applyBorder="1" applyAlignment="1">
      <alignment horizontal="center" vertical="center" wrapText="1"/>
    </xf>
    <xf numFmtId="0" fontId="0" fillId="33" borderId="161" xfId="0" applyFill="1" applyBorder="1" applyAlignment="1">
      <alignment horizontal="center" vertical="center" wrapText="1"/>
    </xf>
    <xf numFmtId="0" fontId="6" fillId="33" borderId="120" xfId="0" applyFont="1" applyFill="1" applyBorder="1" applyAlignment="1">
      <alignment horizontal="left" vertical="center"/>
    </xf>
    <xf numFmtId="0" fontId="0" fillId="33" borderId="162" xfId="0" applyFill="1" applyBorder="1" applyAlignment="1">
      <alignment horizontal="center" vertical="center" wrapText="1"/>
    </xf>
    <xf numFmtId="0" fontId="0" fillId="33" borderId="163" xfId="0" applyFill="1" applyBorder="1" applyAlignment="1">
      <alignment horizontal="center" vertical="center" wrapText="1"/>
    </xf>
    <xf numFmtId="0" fontId="0" fillId="33" borderId="164" xfId="0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left" vertical="center"/>
    </xf>
    <xf numFmtId="0" fontId="0" fillId="33" borderId="165" xfId="0" applyFill="1" applyBorder="1" applyAlignment="1">
      <alignment horizontal="center" vertical="center" wrapText="1"/>
    </xf>
    <xf numFmtId="0" fontId="0" fillId="33" borderId="135" xfId="0" applyFill="1" applyBorder="1" applyAlignment="1">
      <alignment horizontal="center" vertical="center" wrapText="1"/>
    </xf>
    <xf numFmtId="0" fontId="0" fillId="33" borderId="165" xfId="0" applyFill="1" applyBorder="1" applyAlignment="1">
      <alignment horizontal="left" vertical="center"/>
    </xf>
    <xf numFmtId="0" fontId="0" fillId="33" borderId="159" xfId="0" applyFill="1" applyBorder="1" applyAlignment="1">
      <alignment horizontal="left" vertical="center"/>
    </xf>
    <xf numFmtId="0" fontId="0" fillId="33" borderId="166" xfId="0" applyFill="1" applyBorder="1" applyAlignment="1">
      <alignment horizontal="left" vertical="center"/>
    </xf>
    <xf numFmtId="0" fontId="6" fillId="33" borderId="115" xfId="0" applyFont="1" applyFill="1" applyBorder="1" applyAlignment="1">
      <alignment horizontal="left" vertical="center" wrapText="1"/>
    </xf>
    <xf numFmtId="0" fontId="6" fillId="33" borderId="165" xfId="0" applyFont="1" applyFill="1" applyBorder="1" applyAlignment="1">
      <alignment horizontal="center" vertical="center" wrapText="1"/>
    </xf>
    <xf numFmtId="0" fontId="6" fillId="33" borderId="159" xfId="0" applyFont="1" applyFill="1" applyBorder="1" applyAlignment="1">
      <alignment horizontal="center" vertical="center" wrapText="1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04" xfId="0" applyFont="1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wrapText="1"/>
    </xf>
    <xf numFmtId="0" fontId="6" fillId="33" borderId="115" xfId="0" applyFont="1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center" vertical="center" wrapText="1"/>
    </xf>
    <xf numFmtId="0" fontId="0" fillId="33" borderId="141" xfId="0" applyFill="1" applyBorder="1" applyAlignment="1">
      <alignment horizontal="center" vertical="center" wrapText="1"/>
    </xf>
    <xf numFmtId="0" fontId="0" fillId="33" borderId="143" xfId="0" applyFill="1" applyBorder="1" applyAlignment="1">
      <alignment horizontal="center" vertical="center" wrapText="1"/>
    </xf>
    <xf numFmtId="0" fontId="6" fillId="33" borderId="128" xfId="0" applyFont="1" applyFill="1" applyBorder="1" applyAlignment="1">
      <alignment horizontal="center" vertical="center" wrapText="1"/>
    </xf>
    <xf numFmtId="0" fontId="6" fillId="33" borderId="164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left" vertical="center"/>
    </xf>
    <xf numFmtId="0" fontId="6" fillId="33" borderId="155" xfId="0" applyFont="1" applyFill="1" applyBorder="1" applyAlignment="1">
      <alignment horizontal="left" vertical="center"/>
    </xf>
    <xf numFmtId="0" fontId="6" fillId="33" borderId="167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  <protection/>
    </xf>
    <xf numFmtId="0" fontId="11" fillId="33" borderId="11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5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125" xfId="51" applyFont="1" applyFill="1" applyBorder="1" applyAlignment="1">
      <alignment horizontal="center" vertical="center" wrapText="1"/>
      <protection/>
    </xf>
    <xf numFmtId="0" fontId="11" fillId="33" borderId="94" xfId="51" applyFont="1" applyFill="1" applyBorder="1" applyAlignment="1">
      <alignment horizontal="center" vertical="center" wrapText="1"/>
      <protection/>
    </xf>
    <xf numFmtId="0" fontId="11" fillId="33" borderId="136" xfId="5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4" fillId="33" borderId="51" xfId="51" applyFont="1" applyFill="1" applyBorder="1" applyAlignment="1">
      <alignment horizontal="center" vertical="center" wrapText="1"/>
      <protection/>
    </xf>
    <xf numFmtId="0" fontId="14" fillId="33" borderId="168" xfId="51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center" vertical="center" wrapText="1"/>
      <protection/>
    </xf>
    <xf numFmtId="0" fontId="8" fillId="34" borderId="115" xfId="52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right" vertical="center" wrapText="1"/>
      <protection/>
    </xf>
    <xf numFmtId="0" fontId="3" fillId="34" borderId="116" xfId="52" applyFont="1" applyFill="1" applyBorder="1" applyAlignment="1">
      <alignment horizontal="right" vertical="center" wrapText="1"/>
      <protection/>
    </xf>
    <xf numFmtId="0" fontId="3" fillId="34" borderId="141" xfId="52" applyFont="1" applyFill="1" applyBorder="1" applyAlignment="1">
      <alignment horizontal="left" vertical="center" wrapText="1"/>
      <protection/>
    </xf>
    <xf numFmtId="0" fontId="3" fillId="34" borderId="115" xfId="52" applyFont="1" applyFill="1" applyBorder="1" applyAlignment="1">
      <alignment horizontal="left" vertical="center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11" fillId="33" borderId="103" xfId="51" applyFont="1" applyFill="1" applyBorder="1" applyAlignment="1">
      <alignment horizontal="center" vertical="center" wrapText="1"/>
      <protection/>
    </xf>
    <xf numFmtId="0" fontId="11" fillId="33" borderId="65" xfId="51" applyFont="1" applyFill="1" applyBorder="1" applyAlignment="1">
      <alignment horizontal="center" vertical="center" wrapText="1"/>
      <protection/>
    </xf>
    <xf numFmtId="0" fontId="11" fillId="33" borderId="126" xfId="51" applyFont="1" applyFill="1" applyBorder="1" applyAlignment="1">
      <alignment horizontal="center" vertical="center" wrapText="1"/>
      <protection/>
    </xf>
    <xf numFmtId="0" fontId="11" fillId="33" borderId="115" xfId="52" applyFont="1" applyFill="1" applyBorder="1" applyAlignment="1">
      <alignment horizontal="center" vertical="center" wrapText="1"/>
      <protection/>
    </xf>
    <xf numFmtId="0" fontId="11" fillId="33" borderId="116" xfId="52" applyFont="1" applyFill="1" applyBorder="1" applyAlignment="1">
      <alignment horizontal="center" vertical="center" wrapText="1"/>
      <protection/>
    </xf>
    <xf numFmtId="0" fontId="11" fillId="33" borderId="137" xfId="52" applyFont="1" applyFill="1" applyBorder="1" applyAlignment="1">
      <alignment horizontal="center" vertical="center" wrapText="1"/>
      <protection/>
    </xf>
    <xf numFmtId="0" fontId="11" fillId="33" borderId="108" xfId="51" applyFont="1" applyFill="1" applyBorder="1" applyAlignment="1">
      <alignment horizontal="center" vertical="center" wrapText="1"/>
      <protection/>
    </xf>
    <xf numFmtId="0" fontId="3" fillId="33" borderId="169" xfId="52" applyFont="1" applyFill="1" applyBorder="1" applyAlignment="1">
      <alignment horizontal="right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52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125" xfId="52" applyFont="1" applyFill="1" applyBorder="1" applyAlignment="1">
      <alignment horizontal="center" vertical="center" wrapText="1"/>
      <protection/>
    </xf>
    <xf numFmtId="0" fontId="3" fillId="33" borderId="94" xfId="52" applyFont="1" applyFill="1" applyBorder="1" applyAlignment="1">
      <alignment horizontal="center" vertical="center" wrapText="1"/>
      <protection/>
    </xf>
    <xf numFmtId="0" fontId="3" fillId="33" borderId="136" xfId="52" applyFont="1" applyFill="1" applyBorder="1" applyAlignment="1">
      <alignment horizontal="center" vertical="center" wrapText="1"/>
      <protection/>
    </xf>
    <xf numFmtId="0" fontId="14" fillId="33" borderId="120" xfId="52" applyFont="1" applyFill="1" applyBorder="1" applyAlignment="1">
      <alignment horizontal="center" vertical="center" wrapText="1"/>
      <protection/>
    </xf>
    <xf numFmtId="0" fontId="14" fillId="33" borderId="121" xfId="52" applyFont="1" applyFill="1" applyBorder="1" applyAlignment="1">
      <alignment horizontal="center" vertical="center" wrapText="1"/>
      <protection/>
    </xf>
    <xf numFmtId="0" fontId="14" fillId="33" borderId="122" xfId="52" applyFont="1" applyFill="1" applyBorder="1" applyAlignment="1">
      <alignment horizontal="center" vertical="center" wrapText="1"/>
      <protection/>
    </xf>
    <xf numFmtId="0" fontId="11" fillId="33" borderId="170" xfId="52" applyFont="1" applyFill="1" applyBorder="1" applyAlignment="1">
      <alignment horizontal="center" vertical="center" wrapText="1"/>
      <protection/>
    </xf>
    <xf numFmtId="0" fontId="11" fillId="33" borderId="160" xfId="52" applyFont="1" applyFill="1" applyBorder="1" applyAlignment="1">
      <alignment horizontal="center" vertical="center" wrapText="1"/>
      <protection/>
    </xf>
    <xf numFmtId="0" fontId="11" fillId="33" borderId="142" xfId="52" applyFont="1" applyFill="1" applyBorder="1" applyAlignment="1">
      <alignment horizontal="center" vertical="center" wrapText="1"/>
      <protection/>
    </xf>
    <xf numFmtId="0" fontId="3" fillId="33" borderId="111" xfId="52" applyFont="1" applyFill="1" applyBorder="1" applyAlignment="1">
      <alignment horizontal="right" vertical="center" wrapText="1"/>
      <protection/>
    </xf>
    <xf numFmtId="0" fontId="3" fillId="33" borderId="112" xfId="52" applyFont="1" applyFill="1" applyBorder="1" applyAlignment="1">
      <alignment horizontal="right" vertical="center" wrapText="1"/>
      <protection/>
    </xf>
    <xf numFmtId="0" fontId="3" fillId="33" borderId="171" xfId="52" applyFont="1" applyFill="1" applyBorder="1" applyAlignment="1">
      <alignment horizontal="right" vertical="center" wrapText="1"/>
      <protection/>
    </xf>
    <xf numFmtId="0" fontId="18" fillId="33" borderId="50" xfId="51" applyFont="1" applyFill="1" applyBorder="1" applyAlignment="1">
      <alignment horizontal="center" vertical="center" wrapText="1"/>
      <protection/>
    </xf>
    <xf numFmtId="0" fontId="14" fillId="34" borderId="159" xfId="52" applyFont="1" applyFill="1" applyBorder="1" applyAlignment="1">
      <alignment horizontal="center" vertical="center" wrapText="1"/>
      <protection/>
    </xf>
    <xf numFmtId="0" fontId="14" fillId="34" borderId="164" xfId="52" applyFont="1" applyFill="1" applyBorder="1" applyAlignment="1">
      <alignment horizontal="center" vertical="center" wrapText="1"/>
      <protection/>
    </xf>
    <xf numFmtId="0" fontId="9" fillId="34" borderId="116" xfId="52" applyFont="1" applyFill="1" applyBorder="1" applyAlignment="1">
      <alignment horizontal="center" vertical="center" wrapText="1"/>
      <protection/>
    </xf>
    <xf numFmtId="0" fontId="9" fillId="34" borderId="155" xfId="52" applyFont="1" applyFill="1" applyBorder="1" applyAlignment="1">
      <alignment horizontal="center" vertical="center" wrapText="1"/>
      <protection/>
    </xf>
    <xf numFmtId="0" fontId="9" fillId="34" borderId="141" xfId="52" applyFont="1" applyFill="1" applyBorder="1" applyAlignment="1">
      <alignment horizontal="center" vertical="center" wrapText="1"/>
      <protection/>
    </xf>
    <xf numFmtId="0" fontId="14" fillId="34" borderId="116" xfId="52" applyFont="1" applyFill="1" applyBorder="1" applyAlignment="1">
      <alignment horizontal="right" vertical="center" wrapText="1"/>
      <protection/>
    </xf>
    <xf numFmtId="0" fontId="14" fillId="34" borderId="155" xfId="52" applyFont="1" applyFill="1" applyBorder="1" applyAlignment="1">
      <alignment horizontal="right" vertical="center" wrapText="1"/>
      <protection/>
    </xf>
    <xf numFmtId="0" fontId="14" fillId="34" borderId="155" xfId="52" applyFont="1" applyFill="1" applyBorder="1" applyAlignment="1">
      <alignment horizontal="left" vertical="center" wrapText="1"/>
      <protection/>
    </xf>
    <xf numFmtId="0" fontId="14" fillId="34" borderId="141" xfId="52" applyFont="1" applyFill="1" applyBorder="1" applyAlignment="1">
      <alignment horizontal="left" vertical="center" wrapText="1"/>
      <protection/>
    </xf>
    <xf numFmtId="0" fontId="14" fillId="34" borderId="123" xfId="52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37" fillId="33" borderId="172" xfId="51" applyFont="1" applyFill="1" applyBorder="1" applyAlignment="1">
      <alignment horizontal="center" vertical="center" wrapText="1"/>
      <protection/>
    </xf>
    <xf numFmtId="0" fontId="37" fillId="33" borderId="173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155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J7" sqref="J7"/>
    </sheetView>
  </sheetViews>
  <sheetFormatPr defaultColWidth="9.125" defaultRowHeight="12.75"/>
  <cols>
    <col min="1" max="1" width="3.50390625" style="3" customWidth="1"/>
    <col min="2" max="2" width="12.125" style="3" customWidth="1"/>
    <col min="3" max="3" width="7.875" style="23" customWidth="1"/>
    <col min="4" max="4" width="7.625" style="3" customWidth="1"/>
    <col min="5" max="5" width="6.75390625" style="3" customWidth="1"/>
    <col min="6" max="6" width="6.875" style="3" customWidth="1"/>
    <col min="7" max="7" width="5.50390625" style="3" customWidth="1"/>
    <col min="8" max="8" width="6.375" style="3" customWidth="1"/>
    <col min="9" max="9" width="5.625" style="3" customWidth="1"/>
    <col min="10" max="10" width="5.75390625" style="3" customWidth="1"/>
    <col min="11" max="11" width="7.50390625" style="3" customWidth="1"/>
    <col min="12" max="12" width="7.25390625" style="3" customWidth="1"/>
    <col min="13" max="33" width="6.875" style="3" customWidth="1"/>
    <col min="34" max="36" width="5.50390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6"/>
      <c r="M2" s="320" t="s">
        <v>2</v>
      </c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2"/>
      <c r="AI2" s="4"/>
      <c r="AJ2" s="4"/>
    </row>
    <row r="3" spans="1:36" ht="16.5" customHeight="1" thickBot="1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9"/>
      <c r="M3" s="323" t="s">
        <v>184</v>
      </c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5" t="s">
        <v>185</v>
      </c>
      <c r="Z3" s="325"/>
      <c r="AA3" s="325"/>
      <c r="AB3" s="325"/>
      <c r="AC3" s="325"/>
      <c r="AD3" s="325"/>
      <c r="AE3" s="325"/>
      <c r="AF3" s="325"/>
      <c r="AG3" s="325"/>
      <c r="AH3" s="326"/>
      <c r="AI3" s="5"/>
      <c r="AJ3" s="5"/>
    </row>
    <row r="4" spans="1:36" ht="18" customHeight="1" thickBo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6.25" customHeight="1">
      <c r="A5" s="9" t="s">
        <v>0</v>
      </c>
      <c r="B5" s="327" t="s">
        <v>3</v>
      </c>
      <c r="C5" s="327" t="s">
        <v>4</v>
      </c>
      <c r="D5" s="330" t="s">
        <v>186</v>
      </c>
      <c r="E5" s="331"/>
      <c r="F5" s="332"/>
      <c r="G5" s="330" t="s">
        <v>5</v>
      </c>
      <c r="H5" s="332"/>
      <c r="I5" s="336" t="s">
        <v>6</v>
      </c>
      <c r="J5" s="337"/>
      <c r="K5" s="340" t="s">
        <v>7</v>
      </c>
      <c r="L5" s="331"/>
      <c r="M5" s="351" t="s">
        <v>8</v>
      </c>
      <c r="N5" s="352"/>
      <c r="O5" s="352"/>
      <c r="P5" s="352"/>
      <c r="Q5" s="352"/>
      <c r="R5" s="352"/>
      <c r="S5" s="343" t="s">
        <v>9</v>
      </c>
      <c r="T5" s="344"/>
      <c r="U5" s="353" t="s">
        <v>10</v>
      </c>
      <c r="V5" s="354"/>
      <c r="W5" s="343" t="s">
        <v>11</v>
      </c>
      <c r="X5" s="344"/>
      <c r="Y5" s="343" t="s">
        <v>12</v>
      </c>
      <c r="Z5" s="344"/>
      <c r="AA5" s="343" t="s">
        <v>13</v>
      </c>
      <c r="AB5" s="344"/>
      <c r="AC5" s="343" t="s">
        <v>14</v>
      </c>
      <c r="AD5" s="344"/>
      <c r="AE5" s="343" t="s">
        <v>15</v>
      </c>
      <c r="AF5" s="344"/>
      <c r="AG5" s="343" t="s">
        <v>16</v>
      </c>
      <c r="AH5" s="347"/>
      <c r="AI5" s="1"/>
      <c r="AJ5" s="1"/>
    </row>
    <row r="6" spans="1:36" ht="46.5" customHeight="1">
      <c r="A6" s="10" t="s">
        <v>17</v>
      </c>
      <c r="B6" s="328"/>
      <c r="C6" s="328"/>
      <c r="D6" s="333"/>
      <c r="E6" s="334"/>
      <c r="F6" s="335"/>
      <c r="G6" s="333"/>
      <c r="H6" s="335"/>
      <c r="I6" s="338"/>
      <c r="J6" s="339"/>
      <c r="K6" s="341"/>
      <c r="L6" s="342"/>
      <c r="M6" s="341" t="s">
        <v>18</v>
      </c>
      <c r="N6" s="349"/>
      <c r="O6" s="350" t="s">
        <v>19</v>
      </c>
      <c r="P6" s="350"/>
      <c r="Q6" s="349" t="s">
        <v>20</v>
      </c>
      <c r="R6" s="349"/>
      <c r="S6" s="345"/>
      <c r="T6" s="346"/>
      <c r="U6" s="342" t="s">
        <v>21</v>
      </c>
      <c r="V6" s="349"/>
      <c r="W6" s="345"/>
      <c r="X6" s="346"/>
      <c r="Y6" s="345"/>
      <c r="Z6" s="346"/>
      <c r="AA6" s="345"/>
      <c r="AB6" s="346"/>
      <c r="AC6" s="345"/>
      <c r="AD6" s="346"/>
      <c r="AE6" s="345"/>
      <c r="AF6" s="346"/>
      <c r="AG6" s="345"/>
      <c r="AH6" s="348"/>
      <c r="AI6" s="1"/>
      <c r="AJ6" s="1"/>
    </row>
    <row r="7" spans="1:36" s="23" customFormat="1" ht="24.75" customHeight="1" thickBot="1">
      <c r="A7" s="11" t="s">
        <v>0</v>
      </c>
      <c r="B7" s="329"/>
      <c r="C7" s="329"/>
      <c r="D7" s="12"/>
      <c r="E7" s="13" t="s">
        <v>22</v>
      </c>
      <c r="F7" s="14" t="s">
        <v>23</v>
      </c>
      <c r="G7" s="13" t="s">
        <v>24</v>
      </c>
      <c r="H7" s="13" t="s">
        <v>25</v>
      </c>
      <c r="I7" s="15" t="s">
        <v>26</v>
      </c>
      <c r="J7" s="16" t="s">
        <v>27</v>
      </c>
      <c r="K7" s="17" t="s">
        <v>26</v>
      </c>
      <c r="L7" s="16" t="s">
        <v>27</v>
      </c>
      <c r="M7" s="17" t="s">
        <v>26</v>
      </c>
      <c r="N7" s="18" t="s">
        <v>27</v>
      </c>
      <c r="O7" s="15" t="s">
        <v>26</v>
      </c>
      <c r="P7" s="18" t="s">
        <v>27</v>
      </c>
      <c r="Q7" s="15" t="s">
        <v>26</v>
      </c>
      <c r="R7" s="18" t="s">
        <v>27</v>
      </c>
      <c r="S7" s="19" t="s">
        <v>26</v>
      </c>
      <c r="T7" s="20" t="s">
        <v>27</v>
      </c>
      <c r="U7" s="15" t="s">
        <v>26</v>
      </c>
      <c r="V7" s="18" t="s">
        <v>27</v>
      </c>
      <c r="W7" s="19" t="s">
        <v>26</v>
      </c>
      <c r="X7" s="20" t="s">
        <v>27</v>
      </c>
      <c r="Y7" s="19" t="s">
        <v>26</v>
      </c>
      <c r="Z7" s="20" t="s">
        <v>27</v>
      </c>
      <c r="AA7" s="19" t="s">
        <v>26</v>
      </c>
      <c r="AB7" s="20" t="s">
        <v>27</v>
      </c>
      <c r="AC7" s="19" t="s">
        <v>26</v>
      </c>
      <c r="AD7" s="20" t="s">
        <v>27</v>
      </c>
      <c r="AE7" s="19" t="s">
        <v>26</v>
      </c>
      <c r="AF7" s="20" t="s">
        <v>27</v>
      </c>
      <c r="AG7" s="19" t="s">
        <v>26</v>
      </c>
      <c r="AH7" s="21" t="s">
        <v>27</v>
      </c>
      <c r="AI7" s="22"/>
      <c r="AJ7" s="22"/>
    </row>
    <row r="8" spans="1:36" ht="21" customHeight="1">
      <c r="A8" s="24">
        <v>1</v>
      </c>
      <c r="B8" s="25" t="s">
        <v>28</v>
      </c>
      <c r="C8" s="26" t="s">
        <v>29</v>
      </c>
      <c r="D8" s="27">
        <v>28123</v>
      </c>
      <c r="E8" s="28">
        <f>D8-F8</f>
        <v>-66</v>
      </c>
      <c r="F8" s="29">
        <v>28189</v>
      </c>
      <c r="G8" s="30">
        <f>K8-I8</f>
        <v>78</v>
      </c>
      <c r="H8" s="31">
        <f>100-(I8/K8%)</f>
        <v>8.07453416149069</v>
      </c>
      <c r="I8" s="32">
        <v>888</v>
      </c>
      <c r="J8" s="33">
        <v>572</v>
      </c>
      <c r="K8" s="34">
        <v>966</v>
      </c>
      <c r="L8" s="35">
        <v>627</v>
      </c>
      <c r="M8" s="36">
        <v>882</v>
      </c>
      <c r="N8" s="37">
        <v>567</v>
      </c>
      <c r="O8" s="38">
        <v>91</v>
      </c>
      <c r="P8" s="39">
        <v>65</v>
      </c>
      <c r="Q8" s="38">
        <v>84</v>
      </c>
      <c r="R8" s="37">
        <v>60</v>
      </c>
      <c r="S8" s="38">
        <v>4</v>
      </c>
      <c r="T8" s="39">
        <v>4</v>
      </c>
      <c r="U8" s="38">
        <v>0</v>
      </c>
      <c r="V8" s="39">
        <v>0</v>
      </c>
      <c r="W8" s="38">
        <v>53</v>
      </c>
      <c r="X8" s="39">
        <v>38</v>
      </c>
      <c r="Y8" s="38">
        <v>0</v>
      </c>
      <c r="Z8" s="39">
        <v>0</v>
      </c>
      <c r="AA8" s="40">
        <v>241</v>
      </c>
      <c r="AB8" s="37">
        <v>155</v>
      </c>
      <c r="AC8" s="38">
        <v>141</v>
      </c>
      <c r="AD8" s="37">
        <v>104</v>
      </c>
      <c r="AE8" s="38">
        <v>128</v>
      </c>
      <c r="AF8" s="37">
        <v>128</v>
      </c>
      <c r="AG8" s="38">
        <v>195</v>
      </c>
      <c r="AH8" s="41">
        <v>126</v>
      </c>
      <c r="AI8" s="37"/>
      <c r="AJ8" s="37"/>
    </row>
    <row r="9" spans="1:36" ht="21" customHeight="1">
      <c r="A9" s="42">
        <v>2</v>
      </c>
      <c r="B9" s="43" t="s">
        <v>30</v>
      </c>
      <c r="C9" s="44" t="s">
        <v>31</v>
      </c>
      <c r="D9" s="45">
        <v>6029</v>
      </c>
      <c r="E9" s="46">
        <f aca="true" t="shared" si="0" ref="E9:E16">D9-F9</f>
        <v>2</v>
      </c>
      <c r="F9" s="47">
        <v>6027</v>
      </c>
      <c r="G9" s="48">
        <f aca="true" t="shared" si="1" ref="G9:G16">K9-I9</f>
        <v>22</v>
      </c>
      <c r="H9" s="49">
        <f aca="true" t="shared" si="2" ref="H9:H16">100-(I9/K9%)</f>
        <v>10.045662100456624</v>
      </c>
      <c r="I9" s="50">
        <v>197</v>
      </c>
      <c r="J9" s="51">
        <v>125</v>
      </c>
      <c r="K9" s="34">
        <v>219</v>
      </c>
      <c r="L9" s="35">
        <v>134</v>
      </c>
      <c r="M9" s="52">
        <v>196</v>
      </c>
      <c r="N9" s="53">
        <v>115</v>
      </c>
      <c r="O9" s="54">
        <v>15</v>
      </c>
      <c r="P9" s="55">
        <v>9</v>
      </c>
      <c r="Q9" s="54">
        <v>23</v>
      </c>
      <c r="R9" s="53">
        <v>19</v>
      </c>
      <c r="S9" s="54">
        <v>219</v>
      </c>
      <c r="T9" s="55">
        <v>134</v>
      </c>
      <c r="U9" s="54">
        <v>13</v>
      </c>
      <c r="V9" s="55">
        <v>7</v>
      </c>
      <c r="W9" s="54">
        <v>18</v>
      </c>
      <c r="X9" s="55">
        <v>12</v>
      </c>
      <c r="Y9" s="54">
        <v>0</v>
      </c>
      <c r="Z9" s="55">
        <v>0</v>
      </c>
      <c r="AA9" s="40">
        <v>67</v>
      </c>
      <c r="AB9" s="53">
        <v>40</v>
      </c>
      <c r="AC9" s="54">
        <v>38</v>
      </c>
      <c r="AD9" s="53">
        <v>30</v>
      </c>
      <c r="AE9" s="54">
        <v>32</v>
      </c>
      <c r="AF9" s="53">
        <v>32</v>
      </c>
      <c r="AG9" s="54">
        <v>45</v>
      </c>
      <c r="AH9" s="56">
        <v>18</v>
      </c>
      <c r="AI9" s="37"/>
      <c r="AJ9" s="37"/>
    </row>
    <row r="10" spans="1:36" ht="21" customHeight="1">
      <c r="A10" s="42">
        <v>3</v>
      </c>
      <c r="B10" s="43" t="s">
        <v>32</v>
      </c>
      <c r="C10" s="44" t="s">
        <v>33</v>
      </c>
      <c r="D10" s="45">
        <v>6249</v>
      </c>
      <c r="E10" s="46">
        <f t="shared" si="0"/>
        <v>-10</v>
      </c>
      <c r="F10" s="47">
        <v>6259</v>
      </c>
      <c r="G10" s="48">
        <f t="shared" si="1"/>
        <v>8</v>
      </c>
      <c r="H10" s="49">
        <f t="shared" si="2"/>
        <v>4.301075268817215</v>
      </c>
      <c r="I10" s="50">
        <v>178</v>
      </c>
      <c r="J10" s="51">
        <v>98</v>
      </c>
      <c r="K10" s="34">
        <v>186</v>
      </c>
      <c r="L10" s="35">
        <v>98</v>
      </c>
      <c r="M10" s="52">
        <v>163</v>
      </c>
      <c r="N10" s="53">
        <v>87</v>
      </c>
      <c r="O10" s="54">
        <v>10</v>
      </c>
      <c r="P10" s="55">
        <v>5</v>
      </c>
      <c r="Q10" s="54">
        <v>23</v>
      </c>
      <c r="R10" s="53">
        <v>11</v>
      </c>
      <c r="S10" s="54">
        <v>145</v>
      </c>
      <c r="T10" s="55">
        <v>77</v>
      </c>
      <c r="U10" s="54">
        <v>14</v>
      </c>
      <c r="V10" s="55">
        <v>7</v>
      </c>
      <c r="W10" s="54">
        <v>8</v>
      </c>
      <c r="X10" s="55">
        <v>4</v>
      </c>
      <c r="Y10" s="54">
        <v>0</v>
      </c>
      <c r="Z10" s="55">
        <v>0</v>
      </c>
      <c r="AA10" s="40">
        <v>62</v>
      </c>
      <c r="AB10" s="53">
        <v>34</v>
      </c>
      <c r="AC10" s="54">
        <v>38</v>
      </c>
      <c r="AD10" s="53">
        <v>21</v>
      </c>
      <c r="AE10" s="54">
        <v>25</v>
      </c>
      <c r="AF10" s="53">
        <v>25</v>
      </c>
      <c r="AG10" s="54">
        <v>16</v>
      </c>
      <c r="AH10" s="56">
        <v>9</v>
      </c>
      <c r="AI10" s="37"/>
      <c r="AJ10" s="37"/>
    </row>
    <row r="11" spans="1:36" ht="21" customHeight="1">
      <c r="A11" s="42">
        <v>4</v>
      </c>
      <c r="B11" s="43" t="s">
        <v>34</v>
      </c>
      <c r="C11" s="44" t="s">
        <v>35</v>
      </c>
      <c r="D11" s="45">
        <v>5347</v>
      </c>
      <c r="E11" s="46">
        <f t="shared" si="0"/>
        <v>0</v>
      </c>
      <c r="F11" s="47">
        <v>5347</v>
      </c>
      <c r="G11" s="48">
        <f t="shared" si="1"/>
        <v>2</v>
      </c>
      <c r="H11" s="49">
        <f t="shared" si="2"/>
        <v>1.5384615384615472</v>
      </c>
      <c r="I11" s="50">
        <v>128</v>
      </c>
      <c r="J11" s="51">
        <v>76</v>
      </c>
      <c r="K11" s="34">
        <v>130</v>
      </c>
      <c r="L11" s="35">
        <v>81</v>
      </c>
      <c r="M11" s="52">
        <v>106</v>
      </c>
      <c r="N11" s="53">
        <v>63</v>
      </c>
      <c r="O11" s="54">
        <v>8</v>
      </c>
      <c r="P11" s="55">
        <v>4</v>
      </c>
      <c r="Q11" s="54">
        <v>24</v>
      </c>
      <c r="R11" s="53">
        <v>18</v>
      </c>
      <c r="S11" s="54">
        <v>130</v>
      </c>
      <c r="T11" s="55">
        <v>81</v>
      </c>
      <c r="U11" s="54">
        <v>13</v>
      </c>
      <c r="V11" s="55">
        <v>10</v>
      </c>
      <c r="W11" s="54">
        <v>12</v>
      </c>
      <c r="X11" s="55">
        <v>10</v>
      </c>
      <c r="Y11" s="54">
        <v>0</v>
      </c>
      <c r="Z11" s="55">
        <v>0</v>
      </c>
      <c r="AA11" s="40">
        <v>41</v>
      </c>
      <c r="AB11" s="53">
        <v>28</v>
      </c>
      <c r="AC11" s="54">
        <v>39</v>
      </c>
      <c r="AD11" s="53">
        <v>29</v>
      </c>
      <c r="AE11" s="54">
        <v>22</v>
      </c>
      <c r="AF11" s="53">
        <v>22</v>
      </c>
      <c r="AG11" s="54">
        <v>11</v>
      </c>
      <c r="AH11" s="56">
        <v>7</v>
      </c>
      <c r="AI11" s="37"/>
      <c r="AJ11" s="37"/>
    </row>
    <row r="12" spans="1:36" ht="21" customHeight="1">
      <c r="A12" s="42">
        <v>5</v>
      </c>
      <c r="B12" s="43" t="s">
        <v>36</v>
      </c>
      <c r="C12" s="44" t="s">
        <v>37</v>
      </c>
      <c r="D12" s="45">
        <v>6555</v>
      </c>
      <c r="E12" s="46">
        <f t="shared" si="0"/>
        <v>4</v>
      </c>
      <c r="F12" s="47">
        <v>6551</v>
      </c>
      <c r="G12" s="48">
        <f t="shared" si="1"/>
        <v>12</v>
      </c>
      <c r="H12" s="49">
        <f t="shared" si="2"/>
        <v>7.643312101910837</v>
      </c>
      <c r="I12" s="50">
        <v>145</v>
      </c>
      <c r="J12" s="51">
        <v>82</v>
      </c>
      <c r="K12" s="34">
        <v>157</v>
      </c>
      <c r="L12" s="35">
        <v>85</v>
      </c>
      <c r="M12" s="52">
        <v>141</v>
      </c>
      <c r="N12" s="53">
        <v>75</v>
      </c>
      <c r="O12" s="54">
        <v>6</v>
      </c>
      <c r="P12" s="55">
        <v>4</v>
      </c>
      <c r="Q12" s="54">
        <v>16</v>
      </c>
      <c r="R12" s="53">
        <v>10</v>
      </c>
      <c r="S12" s="54">
        <v>157</v>
      </c>
      <c r="T12" s="55">
        <v>85</v>
      </c>
      <c r="U12" s="54">
        <v>15</v>
      </c>
      <c r="V12" s="55">
        <v>9</v>
      </c>
      <c r="W12" s="54">
        <v>9</v>
      </c>
      <c r="X12" s="55">
        <v>5</v>
      </c>
      <c r="Y12" s="54">
        <v>0</v>
      </c>
      <c r="Z12" s="55">
        <v>0</v>
      </c>
      <c r="AA12" s="40">
        <v>50</v>
      </c>
      <c r="AB12" s="53">
        <v>21</v>
      </c>
      <c r="AC12" s="54">
        <v>26</v>
      </c>
      <c r="AD12" s="53">
        <v>17</v>
      </c>
      <c r="AE12" s="54">
        <v>18</v>
      </c>
      <c r="AF12" s="53">
        <v>18</v>
      </c>
      <c r="AG12" s="54">
        <v>30</v>
      </c>
      <c r="AH12" s="56">
        <v>15</v>
      </c>
      <c r="AI12" s="37"/>
      <c r="AJ12" s="37"/>
    </row>
    <row r="13" spans="1:36" ht="21" customHeight="1">
      <c r="A13" s="42">
        <v>6</v>
      </c>
      <c r="B13" s="43" t="s">
        <v>38</v>
      </c>
      <c r="C13" s="44" t="s">
        <v>39</v>
      </c>
      <c r="D13" s="45">
        <v>4450</v>
      </c>
      <c r="E13" s="46">
        <f t="shared" si="0"/>
        <v>-4</v>
      </c>
      <c r="F13" s="47">
        <v>4454</v>
      </c>
      <c r="G13" s="48">
        <f t="shared" si="1"/>
        <v>6</v>
      </c>
      <c r="H13" s="49">
        <f t="shared" si="2"/>
        <v>4.477611940298516</v>
      </c>
      <c r="I13" s="50">
        <v>128</v>
      </c>
      <c r="J13" s="51">
        <v>91</v>
      </c>
      <c r="K13" s="34">
        <v>134</v>
      </c>
      <c r="L13" s="35">
        <v>93</v>
      </c>
      <c r="M13" s="52">
        <v>119</v>
      </c>
      <c r="N13" s="53">
        <v>80</v>
      </c>
      <c r="O13" s="54">
        <v>4</v>
      </c>
      <c r="P13" s="55">
        <v>3</v>
      </c>
      <c r="Q13" s="54">
        <v>15</v>
      </c>
      <c r="R13" s="53">
        <v>13</v>
      </c>
      <c r="S13" s="54">
        <v>134</v>
      </c>
      <c r="T13" s="55">
        <v>93</v>
      </c>
      <c r="U13" s="54">
        <v>20</v>
      </c>
      <c r="V13" s="55">
        <v>11</v>
      </c>
      <c r="W13" s="54">
        <v>8</v>
      </c>
      <c r="X13" s="55">
        <v>7</v>
      </c>
      <c r="Y13" s="54">
        <v>0</v>
      </c>
      <c r="Z13" s="55">
        <v>0</v>
      </c>
      <c r="AA13" s="40">
        <v>39</v>
      </c>
      <c r="AB13" s="53">
        <v>22</v>
      </c>
      <c r="AC13" s="54">
        <v>27</v>
      </c>
      <c r="AD13" s="53">
        <v>22</v>
      </c>
      <c r="AE13" s="54">
        <v>17</v>
      </c>
      <c r="AF13" s="53">
        <v>17</v>
      </c>
      <c r="AG13" s="54">
        <v>16</v>
      </c>
      <c r="AH13" s="56">
        <v>7</v>
      </c>
      <c r="AI13" s="37"/>
      <c r="AJ13" s="37"/>
    </row>
    <row r="14" spans="1:36" ht="21" customHeight="1">
      <c r="A14" s="42">
        <v>7</v>
      </c>
      <c r="B14" s="43" t="s">
        <v>40</v>
      </c>
      <c r="C14" s="44" t="s">
        <v>41</v>
      </c>
      <c r="D14" s="45">
        <v>10680</v>
      </c>
      <c r="E14" s="46">
        <f t="shared" si="0"/>
        <v>5</v>
      </c>
      <c r="F14" s="47">
        <v>10675</v>
      </c>
      <c r="G14" s="48">
        <f t="shared" si="1"/>
        <v>28</v>
      </c>
      <c r="H14" s="49">
        <f t="shared" si="2"/>
        <v>6.714628297362111</v>
      </c>
      <c r="I14" s="57">
        <v>389</v>
      </c>
      <c r="J14" s="58">
        <v>244</v>
      </c>
      <c r="K14" s="34">
        <v>417</v>
      </c>
      <c r="L14" s="35">
        <v>250</v>
      </c>
      <c r="M14" s="52">
        <v>371</v>
      </c>
      <c r="N14" s="53">
        <v>220</v>
      </c>
      <c r="O14" s="54">
        <v>24</v>
      </c>
      <c r="P14" s="55">
        <v>12</v>
      </c>
      <c r="Q14" s="54">
        <v>46</v>
      </c>
      <c r="R14" s="53">
        <v>30</v>
      </c>
      <c r="S14" s="54">
        <v>272</v>
      </c>
      <c r="T14" s="55">
        <v>158</v>
      </c>
      <c r="U14" s="54">
        <v>20</v>
      </c>
      <c r="V14" s="55">
        <v>11</v>
      </c>
      <c r="W14" s="54">
        <v>26</v>
      </c>
      <c r="X14" s="55">
        <v>15</v>
      </c>
      <c r="Y14" s="54">
        <v>0</v>
      </c>
      <c r="Z14" s="55">
        <v>0</v>
      </c>
      <c r="AA14" s="40">
        <v>112</v>
      </c>
      <c r="AB14" s="53">
        <v>63</v>
      </c>
      <c r="AC14" s="54">
        <v>77</v>
      </c>
      <c r="AD14" s="53">
        <v>50</v>
      </c>
      <c r="AE14" s="54">
        <v>75</v>
      </c>
      <c r="AF14" s="53">
        <v>75</v>
      </c>
      <c r="AG14" s="54">
        <v>61</v>
      </c>
      <c r="AH14" s="56">
        <v>27</v>
      </c>
      <c r="AI14" s="37"/>
      <c r="AJ14" s="37"/>
    </row>
    <row r="15" spans="1:36" ht="21" customHeight="1">
      <c r="A15" s="42">
        <v>8</v>
      </c>
      <c r="B15" s="43" t="s">
        <v>28</v>
      </c>
      <c r="C15" s="44" t="s">
        <v>42</v>
      </c>
      <c r="D15" s="45">
        <v>9219</v>
      </c>
      <c r="E15" s="46">
        <f t="shared" si="0"/>
        <v>8</v>
      </c>
      <c r="F15" s="47">
        <v>9211</v>
      </c>
      <c r="G15" s="48">
        <f t="shared" si="1"/>
        <v>19</v>
      </c>
      <c r="H15" s="49">
        <f t="shared" si="2"/>
        <v>7.916666666666657</v>
      </c>
      <c r="I15" s="50">
        <v>221</v>
      </c>
      <c r="J15" s="51">
        <v>153</v>
      </c>
      <c r="K15" s="34">
        <v>240</v>
      </c>
      <c r="L15" s="35">
        <v>156</v>
      </c>
      <c r="M15" s="52">
        <v>212</v>
      </c>
      <c r="N15" s="53">
        <v>134</v>
      </c>
      <c r="O15" s="54">
        <v>18</v>
      </c>
      <c r="P15" s="55">
        <v>10</v>
      </c>
      <c r="Q15" s="54">
        <v>28</v>
      </c>
      <c r="R15" s="53">
        <v>22</v>
      </c>
      <c r="S15" s="54">
        <v>240</v>
      </c>
      <c r="T15" s="55">
        <v>156</v>
      </c>
      <c r="U15" s="54">
        <v>26</v>
      </c>
      <c r="V15" s="55">
        <v>19</v>
      </c>
      <c r="W15" s="54">
        <v>15</v>
      </c>
      <c r="X15" s="55">
        <v>9</v>
      </c>
      <c r="Y15" s="54">
        <v>0</v>
      </c>
      <c r="Z15" s="55">
        <v>0</v>
      </c>
      <c r="AA15" s="40">
        <v>54</v>
      </c>
      <c r="AB15" s="53">
        <v>28</v>
      </c>
      <c r="AC15" s="54">
        <v>47</v>
      </c>
      <c r="AD15" s="53">
        <v>34</v>
      </c>
      <c r="AE15" s="54">
        <v>37</v>
      </c>
      <c r="AF15" s="53">
        <v>37</v>
      </c>
      <c r="AG15" s="54">
        <v>43</v>
      </c>
      <c r="AH15" s="56">
        <v>22</v>
      </c>
      <c r="AI15" s="37"/>
      <c r="AJ15" s="37"/>
    </row>
    <row r="16" spans="1:36" ht="21" customHeight="1" thickBot="1">
      <c r="A16" s="24">
        <v>9</v>
      </c>
      <c r="B16" s="25" t="s">
        <v>43</v>
      </c>
      <c r="C16" s="26" t="s">
        <v>44</v>
      </c>
      <c r="D16" s="59">
        <v>8187</v>
      </c>
      <c r="E16" s="28">
        <f t="shared" si="0"/>
        <v>-8</v>
      </c>
      <c r="F16" s="60">
        <v>8195</v>
      </c>
      <c r="G16" s="61">
        <f t="shared" si="1"/>
        <v>31</v>
      </c>
      <c r="H16" s="62">
        <f t="shared" si="2"/>
        <v>9.064327485380119</v>
      </c>
      <c r="I16" s="63">
        <v>311</v>
      </c>
      <c r="J16" s="64">
        <v>180</v>
      </c>
      <c r="K16" s="65">
        <v>342</v>
      </c>
      <c r="L16" s="66">
        <v>189</v>
      </c>
      <c r="M16" s="36">
        <v>304</v>
      </c>
      <c r="N16" s="37">
        <v>164</v>
      </c>
      <c r="O16" s="38">
        <v>30</v>
      </c>
      <c r="P16" s="39">
        <v>17</v>
      </c>
      <c r="Q16" s="38">
        <v>38</v>
      </c>
      <c r="R16" s="37">
        <v>25</v>
      </c>
      <c r="S16" s="38">
        <v>342</v>
      </c>
      <c r="T16" s="39">
        <v>189</v>
      </c>
      <c r="U16" s="38">
        <v>49</v>
      </c>
      <c r="V16" s="39">
        <v>26</v>
      </c>
      <c r="W16" s="38">
        <v>18</v>
      </c>
      <c r="X16" s="39">
        <v>12</v>
      </c>
      <c r="Y16" s="38">
        <v>0</v>
      </c>
      <c r="Z16" s="39">
        <v>0</v>
      </c>
      <c r="AA16" s="67">
        <v>110</v>
      </c>
      <c r="AB16" s="37">
        <v>56</v>
      </c>
      <c r="AC16" s="38">
        <v>54</v>
      </c>
      <c r="AD16" s="37">
        <v>38</v>
      </c>
      <c r="AE16" s="38">
        <v>43</v>
      </c>
      <c r="AF16" s="37">
        <v>43</v>
      </c>
      <c r="AG16" s="38">
        <v>67</v>
      </c>
      <c r="AH16" s="41">
        <v>28</v>
      </c>
      <c r="AI16" s="37"/>
      <c r="AJ16" s="37"/>
    </row>
    <row r="17" spans="1:36" ht="24" customHeight="1" thickBot="1">
      <c r="A17" s="68"/>
      <c r="B17" s="362" t="s">
        <v>45</v>
      </c>
      <c r="C17" s="363"/>
      <c r="D17" s="69">
        <f>D8+D9+D10+D11+D12+D13+D14+D15+D16</f>
        <v>84839</v>
      </c>
      <c r="E17" s="70">
        <f>E8+E9+E10+E11+E12+E13+E14+E15+E16</f>
        <v>-69</v>
      </c>
      <c r="F17" s="71">
        <f>F8+F9+F10+F11+F12+F13+F14+F15+F16</f>
        <v>84908</v>
      </c>
      <c r="G17" s="70">
        <f>G8+G9+G10+G11+G12+G13+G14+G15+G16</f>
        <v>206</v>
      </c>
      <c r="H17" s="72">
        <f>100-(I17/K17%)</f>
        <v>7.380867072733793</v>
      </c>
      <c r="I17" s="73">
        <f aca="true" t="shared" si="3" ref="I17:AH17">I8+I9+I10+I11+I12+I13+I14+I15+I16</f>
        <v>2585</v>
      </c>
      <c r="J17" s="74">
        <f t="shared" si="3"/>
        <v>1621</v>
      </c>
      <c r="K17" s="75">
        <f t="shared" si="3"/>
        <v>2791</v>
      </c>
      <c r="L17" s="76">
        <f t="shared" si="3"/>
        <v>1713</v>
      </c>
      <c r="M17" s="75">
        <f t="shared" si="3"/>
        <v>2494</v>
      </c>
      <c r="N17" s="70">
        <f t="shared" si="3"/>
        <v>1505</v>
      </c>
      <c r="O17" s="70">
        <f t="shared" si="3"/>
        <v>206</v>
      </c>
      <c r="P17" s="70">
        <f t="shared" si="3"/>
        <v>129</v>
      </c>
      <c r="Q17" s="70">
        <f t="shared" si="3"/>
        <v>297</v>
      </c>
      <c r="R17" s="70">
        <f t="shared" si="3"/>
        <v>208</v>
      </c>
      <c r="S17" s="70">
        <f t="shared" si="3"/>
        <v>1643</v>
      </c>
      <c r="T17" s="70">
        <f t="shared" si="3"/>
        <v>977</v>
      </c>
      <c r="U17" s="70">
        <f t="shared" si="3"/>
        <v>170</v>
      </c>
      <c r="V17" s="70">
        <f t="shared" si="3"/>
        <v>100</v>
      </c>
      <c r="W17" s="70">
        <f t="shared" si="3"/>
        <v>167</v>
      </c>
      <c r="X17" s="70">
        <f t="shared" si="3"/>
        <v>112</v>
      </c>
      <c r="Y17" s="70">
        <f t="shared" si="3"/>
        <v>0</v>
      </c>
      <c r="Z17" s="70">
        <f t="shared" si="3"/>
        <v>0</v>
      </c>
      <c r="AA17" s="70">
        <f t="shared" si="3"/>
        <v>776</v>
      </c>
      <c r="AB17" s="70">
        <f t="shared" si="3"/>
        <v>447</v>
      </c>
      <c r="AC17" s="70">
        <f t="shared" si="3"/>
        <v>487</v>
      </c>
      <c r="AD17" s="70">
        <f t="shared" si="3"/>
        <v>345</v>
      </c>
      <c r="AE17" s="70">
        <f t="shared" si="3"/>
        <v>397</v>
      </c>
      <c r="AF17" s="70">
        <f t="shared" si="3"/>
        <v>397</v>
      </c>
      <c r="AG17" s="70">
        <f t="shared" si="3"/>
        <v>484</v>
      </c>
      <c r="AH17" s="76">
        <f t="shared" si="3"/>
        <v>259</v>
      </c>
      <c r="AI17" s="77"/>
      <c r="AJ17" s="77"/>
    </row>
    <row r="18" ht="39" customHeight="1" thickBot="1"/>
    <row r="19" spans="1:36" ht="21" customHeight="1">
      <c r="A19" s="9" t="s">
        <v>0</v>
      </c>
      <c r="B19" s="327" t="s">
        <v>3</v>
      </c>
      <c r="C19" s="330" t="s">
        <v>4</v>
      </c>
      <c r="D19" s="355" t="s">
        <v>46</v>
      </c>
      <c r="E19" s="357"/>
      <c r="F19" s="367" t="s">
        <v>47</v>
      </c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7"/>
      <c r="V19" s="355" t="s">
        <v>48</v>
      </c>
      <c r="W19" s="356"/>
      <c r="X19" s="356"/>
      <c r="Y19" s="356"/>
      <c r="Z19" s="356"/>
      <c r="AA19" s="356"/>
      <c r="AB19" s="356"/>
      <c r="AC19" s="357"/>
      <c r="AD19" s="1"/>
      <c r="AE19" s="1"/>
      <c r="AF19" s="1"/>
      <c r="AG19" s="1"/>
      <c r="AH19" s="1"/>
      <c r="AI19" s="1"/>
      <c r="AJ19" s="1"/>
    </row>
    <row r="20" spans="1:36" ht="63" customHeight="1">
      <c r="A20" s="10" t="s">
        <v>17</v>
      </c>
      <c r="B20" s="328"/>
      <c r="C20" s="333"/>
      <c r="D20" s="365"/>
      <c r="E20" s="366"/>
      <c r="F20" s="346" t="s">
        <v>49</v>
      </c>
      <c r="G20" s="358"/>
      <c r="H20" s="358" t="s">
        <v>50</v>
      </c>
      <c r="I20" s="358"/>
      <c r="J20" s="359" t="s">
        <v>51</v>
      </c>
      <c r="K20" s="359"/>
      <c r="L20" s="360" t="s">
        <v>52</v>
      </c>
      <c r="M20" s="361"/>
      <c r="N20" s="349" t="s">
        <v>53</v>
      </c>
      <c r="O20" s="361"/>
      <c r="P20" s="349" t="s">
        <v>54</v>
      </c>
      <c r="Q20" s="342"/>
      <c r="R20" s="358" t="s">
        <v>55</v>
      </c>
      <c r="S20" s="358"/>
      <c r="T20" s="360" t="s">
        <v>56</v>
      </c>
      <c r="U20" s="371"/>
      <c r="V20" s="372" t="s">
        <v>57</v>
      </c>
      <c r="W20" s="373"/>
      <c r="X20" s="374" t="s">
        <v>58</v>
      </c>
      <c r="Y20" s="375"/>
      <c r="Z20" s="368" t="s">
        <v>59</v>
      </c>
      <c r="AA20" s="368"/>
      <c r="AB20" s="369" t="s">
        <v>60</v>
      </c>
      <c r="AC20" s="37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11" t="s">
        <v>0</v>
      </c>
      <c r="B21" s="329"/>
      <c r="C21" s="364"/>
      <c r="D21" s="78" t="s">
        <v>26</v>
      </c>
      <c r="E21" s="21" t="s">
        <v>27</v>
      </c>
      <c r="F21" s="20" t="s">
        <v>26</v>
      </c>
      <c r="G21" s="20" t="s">
        <v>27</v>
      </c>
      <c r="H21" s="19" t="s">
        <v>26</v>
      </c>
      <c r="I21" s="20" t="s">
        <v>27</v>
      </c>
      <c r="J21" s="19" t="s">
        <v>26</v>
      </c>
      <c r="K21" s="20" t="s">
        <v>27</v>
      </c>
      <c r="L21" s="15" t="s">
        <v>26</v>
      </c>
      <c r="M21" s="18" t="s">
        <v>27</v>
      </c>
      <c r="N21" s="15" t="s">
        <v>26</v>
      </c>
      <c r="O21" s="18" t="s">
        <v>27</v>
      </c>
      <c r="P21" s="15" t="s">
        <v>26</v>
      </c>
      <c r="Q21" s="18" t="s">
        <v>27</v>
      </c>
      <c r="R21" s="19" t="s">
        <v>26</v>
      </c>
      <c r="S21" s="20" t="s">
        <v>27</v>
      </c>
      <c r="T21" s="15" t="s">
        <v>26</v>
      </c>
      <c r="U21" s="79" t="s">
        <v>27</v>
      </c>
      <c r="V21" s="78" t="s">
        <v>26</v>
      </c>
      <c r="W21" s="20" t="s">
        <v>27</v>
      </c>
      <c r="X21" s="15" t="s">
        <v>26</v>
      </c>
      <c r="Y21" s="18" t="s">
        <v>27</v>
      </c>
      <c r="Z21" s="19" t="s">
        <v>26</v>
      </c>
      <c r="AA21" s="20" t="s">
        <v>27</v>
      </c>
      <c r="AB21" s="19" t="s">
        <v>26</v>
      </c>
      <c r="AC21" s="21" t="s">
        <v>27</v>
      </c>
      <c r="AD21" s="22"/>
      <c r="AE21" s="22"/>
      <c r="AF21" s="22"/>
      <c r="AG21" s="22"/>
      <c r="AH21" s="22"/>
      <c r="AI21" s="22"/>
      <c r="AJ21" s="22"/>
    </row>
    <row r="22" spans="1:36" ht="21" customHeight="1">
      <c r="A22" s="24">
        <v>1</v>
      </c>
      <c r="B22" s="25" t="s">
        <v>28</v>
      </c>
      <c r="C22" s="26" t="s">
        <v>29</v>
      </c>
      <c r="D22" s="80">
        <v>819</v>
      </c>
      <c r="E22" s="81">
        <v>556</v>
      </c>
      <c r="F22" s="82">
        <v>271</v>
      </c>
      <c r="G22" s="38">
        <v>195</v>
      </c>
      <c r="H22" s="39">
        <v>126</v>
      </c>
      <c r="I22" s="38">
        <v>89</v>
      </c>
      <c r="J22" s="39">
        <v>447</v>
      </c>
      <c r="K22" s="38">
        <v>320</v>
      </c>
      <c r="L22" s="39">
        <v>283</v>
      </c>
      <c r="M22" s="38">
        <v>160</v>
      </c>
      <c r="N22" s="37">
        <v>0</v>
      </c>
      <c r="O22" s="38">
        <v>0</v>
      </c>
      <c r="P22" s="39">
        <v>156</v>
      </c>
      <c r="Q22" s="38">
        <v>148</v>
      </c>
      <c r="R22" s="37">
        <v>0</v>
      </c>
      <c r="S22" s="38">
        <v>0</v>
      </c>
      <c r="T22" s="39">
        <v>74</v>
      </c>
      <c r="U22" s="83">
        <v>43</v>
      </c>
      <c r="V22" s="36">
        <v>34</v>
      </c>
      <c r="W22" s="38">
        <v>20</v>
      </c>
      <c r="X22" s="39">
        <v>754</v>
      </c>
      <c r="Y22" s="38">
        <v>489</v>
      </c>
      <c r="Z22" s="39">
        <v>139</v>
      </c>
      <c r="AA22" s="40">
        <v>97</v>
      </c>
      <c r="AB22" s="37">
        <v>39</v>
      </c>
      <c r="AC22" s="83">
        <v>21</v>
      </c>
      <c r="AD22" s="37"/>
      <c r="AE22" s="37"/>
      <c r="AF22" s="37"/>
      <c r="AG22" s="37"/>
      <c r="AH22" s="37"/>
      <c r="AI22" s="37"/>
      <c r="AJ22" s="37"/>
    </row>
    <row r="23" spans="1:36" ht="21" customHeight="1">
      <c r="A23" s="42">
        <v>2</v>
      </c>
      <c r="B23" s="43" t="s">
        <v>30</v>
      </c>
      <c r="C23" s="44" t="s">
        <v>31</v>
      </c>
      <c r="D23" s="84">
        <v>186</v>
      </c>
      <c r="E23" s="85">
        <v>122</v>
      </c>
      <c r="F23" s="55">
        <v>84</v>
      </c>
      <c r="G23" s="54">
        <v>58</v>
      </c>
      <c r="H23" s="55">
        <v>33</v>
      </c>
      <c r="I23" s="54">
        <v>21</v>
      </c>
      <c r="J23" s="55">
        <v>100</v>
      </c>
      <c r="K23" s="54">
        <v>71</v>
      </c>
      <c r="L23" s="55">
        <v>44</v>
      </c>
      <c r="M23" s="54">
        <v>24</v>
      </c>
      <c r="N23" s="53">
        <v>0</v>
      </c>
      <c r="O23" s="54">
        <v>0</v>
      </c>
      <c r="P23" s="55">
        <v>38</v>
      </c>
      <c r="Q23" s="54">
        <v>33</v>
      </c>
      <c r="R23" s="53">
        <v>0</v>
      </c>
      <c r="S23" s="54">
        <v>0</v>
      </c>
      <c r="T23" s="55">
        <v>10</v>
      </c>
      <c r="U23" s="86">
        <v>3</v>
      </c>
      <c r="V23" s="52">
        <v>9</v>
      </c>
      <c r="W23" s="54">
        <v>3</v>
      </c>
      <c r="X23" s="55">
        <v>173</v>
      </c>
      <c r="Y23" s="54">
        <v>111</v>
      </c>
      <c r="Z23" s="55">
        <v>29</v>
      </c>
      <c r="AA23" s="40">
        <v>17</v>
      </c>
      <c r="AB23" s="53">
        <v>8</v>
      </c>
      <c r="AC23" s="86">
        <v>3</v>
      </c>
      <c r="AD23" s="37"/>
      <c r="AE23" s="37"/>
      <c r="AF23" s="37"/>
      <c r="AG23" s="37"/>
      <c r="AH23" s="37"/>
      <c r="AI23" s="37"/>
      <c r="AJ23" s="37"/>
    </row>
    <row r="24" spans="1:36" ht="21" customHeight="1">
      <c r="A24" s="42">
        <v>3</v>
      </c>
      <c r="B24" s="43" t="s">
        <v>32</v>
      </c>
      <c r="C24" s="44" t="s">
        <v>33</v>
      </c>
      <c r="D24" s="84">
        <v>161</v>
      </c>
      <c r="E24" s="85">
        <v>88</v>
      </c>
      <c r="F24" s="55">
        <v>64</v>
      </c>
      <c r="G24" s="54">
        <v>38</v>
      </c>
      <c r="H24" s="55">
        <v>29</v>
      </c>
      <c r="I24" s="54">
        <v>16</v>
      </c>
      <c r="J24" s="55">
        <v>92</v>
      </c>
      <c r="K24" s="54">
        <v>55</v>
      </c>
      <c r="L24" s="55">
        <v>44</v>
      </c>
      <c r="M24" s="54">
        <v>20</v>
      </c>
      <c r="N24" s="53">
        <v>0</v>
      </c>
      <c r="O24" s="54">
        <v>0</v>
      </c>
      <c r="P24" s="55">
        <v>24</v>
      </c>
      <c r="Q24" s="54">
        <v>19</v>
      </c>
      <c r="R24" s="53">
        <v>0</v>
      </c>
      <c r="S24" s="54">
        <v>0</v>
      </c>
      <c r="T24" s="55">
        <v>8</v>
      </c>
      <c r="U24" s="86">
        <v>5</v>
      </c>
      <c r="V24" s="52">
        <v>2</v>
      </c>
      <c r="W24" s="54">
        <v>1</v>
      </c>
      <c r="X24" s="55">
        <v>141</v>
      </c>
      <c r="Y24" s="54">
        <v>77</v>
      </c>
      <c r="Z24" s="55">
        <v>33</v>
      </c>
      <c r="AA24" s="40">
        <v>16</v>
      </c>
      <c r="AB24" s="53">
        <v>10</v>
      </c>
      <c r="AC24" s="86">
        <v>4</v>
      </c>
      <c r="AD24" s="37"/>
      <c r="AE24" s="37"/>
      <c r="AF24" s="37"/>
      <c r="AG24" s="37"/>
      <c r="AH24" s="37"/>
      <c r="AI24" s="37"/>
      <c r="AJ24" s="37"/>
    </row>
    <row r="25" spans="1:36" ht="21" customHeight="1">
      <c r="A25" s="42">
        <v>4</v>
      </c>
      <c r="B25" s="43" t="s">
        <v>34</v>
      </c>
      <c r="C25" s="44" t="s">
        <v>35</v>
      </c>
      <c r="D25" s="84">
        <v>109</v>
      </c>
      <c r="E25" s="85">
        <v>71</v>
      </c>
      <c r="F25" s="55">
        <v>62</v>
      </c>
      <c r="G25" s="54">
        <v>43</v>
      </c>
      <c r="H25" s="55">
        <v>29</v>
      </c>
      <c r="I25" s="54">
        <v>19</v>
      </c>
      <c r="J25" s="55">
        <v>62</v>
      </c>
      <c r="K25" s="54">
        <v>47</v>
      </c>
      <c r="L25" s="55">
        <v>22</v>
      </c>
      <c r="M25" s="54">
        <v>9</v>
      </c>
      <c r="N25" s="53">
        <v>1</v>
      </c>
      <c r="O25" s="54">
        <v>0</v>
      </c>
      <c r="P25" s="55">
        <v>25</v>
      </c>
      <c r="Q25" s="54">
        <v>22</v>
      </c>
      <c r="R25" s="53">
        <v>0</v>
      </c>
      <c r="S25" s="54">
        <v>0</v>
      </c>
      <c r="T25" s="55">
        <v>5</v>
      </c>
      <c r="U25" s="86">
        <v>2</v>
      </c>
      <c r="V25" s="52">
        <v>1</v>
      </c>
      <c r="W25" s="54">
        <v>1</v>
      </c>
      <c r="X25" s="55">
        <v>117</v>
      </c>
      <c r="Y25" s="54">
        <v>74</v>
      </c>
      <c r="Z25" s="55">
        <v>7</v>
      </c>
      <c r="AA25" s="40">
        <v>3</v>
      </c>
      <c r="AB25" s="53">
        <v>5</v>
      </c>
      <c r="AC25" s="86">
        <v>3</v>
      </c>
      <c r="AD25" s="37"/>
      <c r="AE25" s="37"/>
      <c r="AF25" s="37"/>
      <c r="AG25" s="37"/>
      <c r="AH25" s="37"/>
      <c r="AI25" s="37"/>
      <c r="AJ25" s="37"/>
    </row>
    <row r="26" spans="1:36" ht="21" customHeight="1">
      <c r="A26" s="42">
        <v>5</v>
      </c>
      <c r="B26" s="43" t="s">
        <v>36</v>
      </c>
      <c r="C26" s="44" t="s">
        <v>37</v>
      </c>
      <c r="D26" s="84">
        <v>123</v>
      </c>
      <c r="E26" s="85">
        <v>74</v>
      </c>
      <c r="F26" s="55">
        <v>63</v>
      </c>
      <c r="G26" s="54">
        <v>41</v>
      </c>
      <c r="H26" s="55">
        <v>31</v>
      </c>
      <c r="I26" s="54">
        <v>17</v>
      </c>
      <c r="J26" s="55">
        <v>54</v>
      </c>
      <c r="K26" s="54">
        <v>34</v>
      </c>
      <c r="L26" s="55">
        <v>29</v>
      </c>
      <c r="M26" s="54">
        <v>10</v>
      </c>
      <c r="N26" s="53">
        <v>0</v>
      </c>
      <c r="O26" s="54">
        <v>0</v>
      </c>
      <c r="P26" s="55">
        <v>27</v>
      </c>
      <c r="Q26" s="54">
        <v>22</v>
      </c>
      <c r="R26" s="53">
        <v>0</v>
      </c>
      <c r="S26" s="54">
        <v>0</v>
      </c>
      <c r="T26" s="55">
        <v>8</v>
      </c>
      <c r="U26" s="86">
        <v>4</v>
      </c>
      <c r="V26" s="52">
        <v>5</v>
      </c>
      <c r="W26" s="54">
        <v>5</v>
      </c>
      <c r="X26" s="55">
        <v>125</v>
      </c>
      <c r="Y26" s="54">
        <v>66</v>
      </c>
      <c r="Z26" s="55">
        <v>20</v>
      </c>
      <c r="AA26" s="40">
        <v>10</v>
      </c>
      <c r="AB26" s="53">
        <v>7</v>
      </c>
      <c r="AC26" s="86">
        <v>4</v>
      </c>
      <c r="AD26" s="37"/>
      <c r="AE26" s="37"/>
      <c r="AF26" s="37"/>
      <c r="AG26" s="37"/>
      <c r="AH26" s="37"/>
      <c r="AI26" s="37"/>
      <c r="AJ26" s="37"/>
    </row>
    <row r="27" spans="1:36" ht="21" customHeight="1">
      <c r="A27" s="42">
        <v>6</v>
      </c>
      <c r="B27" s="43" t="s">
        <v>38</v>
      </c>
      <c r="C27" s="44" t="s">
        <v>39</v>
      </c>
      <c r="D27" s="84">
        <v>120</v>
      </c>
      <c r="E27" s="85">
        <v>87</v>
      </c>
      <c r="F27" s="55">
        <v>46</v>
      </c>
      <c r="G27" s="54">
        <v>35</v>
      </c>
      <c r="H27" s="55">
        <v>27</v>
      </c>
      <c r="I27" s="54">
        <v>21</v>
      </c>
      <c r="J27" s="55">
        <v>64</v>
      </c>
      <c r="K27" s="54">
        <v>55</v>
      </c>
      <c r="L27" s="55">
        <v>26</v>
      </c>
      <c r="M27" s="54">
        <v>13</v>
      </c>
      <c r="N27" s="53">
        <v>0</v>
      </c>
      <c r="O27" s="54">
        <v>0</v>
      </c>
      <c r="P27" s="55">
        <v>24</v>
      </c>
      <c r="Q27" s="54">
        <v>20</v>
      </c>
      <c r="R27" s="53">
        <v>0</v>
      </c>
      <c r="S27" s="54">
        <v>0</v>
      </c>
      <c r="T27" s="55">
        <v>2</v>
      </c>
      <c r="U27" s="86">
        <v>1</v>
      </c>
      <c r="V27" s="52">
        <v>1</v>
      </c>
      <c r="W27" s="54">
        <v>1</v>
      </c>
      <c r="X27" s="55">
        <v>122</v>
      </c>
      <c r="Y27" s="54">
        <v>88</v>
      </c>
      <c r="Z27" s="55">
        <v>6</v>
      </c>
      <c r="AA27" s="40">
        <v>3</v>
      </c>
      <c r="AB27" s="53">
        <v>5</v>
      </c>
      <c r="AC27" s="86">
        <v>1</v>
      </c>
      <c r="AD27" s="37"/>
      <c r="AE27" s="37"/>
      <c r="AF27" s="37"/>
      <c r="AG27" s="37"/>
      <c r="AH27" s="37"/>
      <c r="AI27" s="37"/>
      <c r="AJ27" s="37"/>
    </row>
    <row r="28" spans="1:36" ht="21" customHeight="1">
      <c r="A28" s="42">
        <v>7</v>
      </c>
      <c r="B28" s="43" t="s">
        <v>40</v>
      </c>
      <c r="C28" s="44" t="s">
        <v>41</v>
      </c>
      <c r="D28" s="84">
        <v>352</v>
      </c>
      <c r="E28" s="85">
        <v>222</v>
      </c>
      <c r="F28" s="55">
        <v>151</v>
      </c>
      <c r="G28" s="54">
        <v>94</v>
      </c>
      <c r="H28" s="55">
        <v>76</v>
      </c>
      <c r="I28" s="54">
        <v>38</v>
      </c>
      <c r="J28" s="55">
        <v>205</v>
      </c>
      <c r="K28" s="54">
        <v>159</v>
      </c>
      <c r="L28" s="55">
        <v>85</v>
      </c>
      <c r="M28" s="54">
        <v>38</v>
      </c>
      <c r="N28" s="53">
        <v>0</v>
      </c>
      <c r="O28" s="54">
        <v>0</v>
      </c>
      <c r="P28" s="55">
        <v>93</v>
      </c>
      <c r="Q28" s="54">
        <v>84</v>
      </c>
      <c r="R28" s="53">
        <v>0</v>
      </c>
      <c r="S28" s="54">
        <v>0</v>
      </c>
      <c r="T28" s="55">
        <v>14</v>
      </c>
      <c r="U28" s="86">
        <v>7</v>
      </c>
      <c r="V28" s="52">
        <v>12</v>
      </c>
      <c r="W28" s="54">
        <v>4</v>
      </c>
      <c r="X28" s="55">
        <v>379</v>
      </c>
      <c r="Y28" s="54">
        <v>237</v>
      </c>
      <c r="Z28" s="55">
        <v>16</v>
      </c>
      <c r="AA28" s="40">
        <v>7</v>
      </c>
      <c r="AB28" s="53">
        <v>10</v>
      </c>
      <c r="AC28" s="86">
        <v>2</v>
      </c>
      <c r="AD28" s="37"/>
      <c r="AE28" s="37"/>
      <c r="AF28" s="37"/>
      <c r="AG28" s="37"/>
      <c r="AH28" s="37"/>
      <c r="AI28" s="37"/>
      <c r="AJ28" s="37"/>
    </row>
    <row r="29" spans="1:36" ht="21" customHeight="1">
      <c r="A29" s="42">
        <v>8</v>
      </c>
      <c r="B29" s="43" t="s">
        <v>28</v>
      </c>
      <c r="C29" s="44" t="s">
        <v>42</v>
      </c>
      <c r="D29" s="84">
        <v>185</v>
      </c>
      <c r="E29" s="85">
        <v>123</v>
      </c>
      <c r="F29" s="55">
        <v>77</v>
      </c>
      <c r="G29" s="54">
        <v>53</v>
      </c>
      <c r="H29" s="55">
        <v>39</v>
      </c>
      <c r="I29" s="54">
        <v>21</v>
      </c>
      <c r="J29" s="55">
        <v>99</v>
      </c>
      <c r="K29" s="54">
        <v>73</v>
      </c>
      <c r="L29" s="55">
        <v>43</v>
      </c>
      <c r="M29" s="54">
        <v>19</v>
      </c>
      <c r="N29" s="53">
        <v>0</v>
      </c>
      <c r="O29" s="54">
        <v>0</v>
      </c>
      <c r="P29" s="55">
        <v>49</v>
      </c>
      <c r="Q29" s="54">
        <v>43</v>
      </c>
      <c r="R29" s="53">
        <v>1</v>
      </c>
      <c r="S29" s="54">
        <v>1</v>
      </c>
      <c r="T29" s="55">
        <v>13</v>
      </c>
      <c r="U29" s="86">
        <v>11</v>
      </c>
      <c r="V29" s="52">
        <v>9</v>
      </c>
      <c r="W29" s="54">
        <v>4</v>
      </c>
      <c r="X29" s="55">
        <v>197</v>
      </c>
      <c r="Y29" s="54">
        <v>132</v>
      </c>
      <c r="Z29" s="55">
        <v>23</v>
      </c>
      <c r="AA29" s="40">
        <v>16</v>
      </c>
      <c r="AB29" s="53">
        <v>11</v>
      </c>
      <c r="AC29" s="86">
        <v>4</v>
      </c>
      <c r="AD29" s="37"/>
      <c r="AE29" s="37"/>
      <c r="AF29" s="37"/>
      <c r="AG29" s="37"/>
      <c r="AH29" s="37"/>
      <c r="AI29" s="37"/>
      <c r="AJ29" s="37"/>
    </row>
    <row r="30" spans="1:36" ht="21" customHeight="1" thickBot="1">
      <c r="A30" s="24">
        <v>9</v>
      </c>
      <c r="B30" s="25" t="s">
        <v>43</v>
      </c>
      <c r="C30" s="26" t="s">
        <v>44</v>
      </c>
      <c r="D30" s="87">
        <v>277</v>
      </c>
      <c r="E30" s="88">
        <v>167</v>
      </c>
      <c r="F30" s="39">
        <v>121</v>
      </c>
      <c r="G30" s="38">
        <v>73</v>
      </c>
      <c r="H30" s="39">
        <v>62</v>
      </c>
      <c r="I30" s="38">
        <v>31</v>
      </c>
      <c r="J30" s="39">
        <v>142</v>
      </c>
      <c r="K30" s="38">
        <v>101</v>
      </c>
      <c r="L30" s="39">
        <v>73</v>
      </c>
      <c r="M30" s="38">
        <v>35</v>
      </c>
      <c r="N30" s="37">
        <v>0</v>
      </c>
      <c r="O30" s="38">
        <v>0</v>
      </c>
      <c r="P30" s="39">
        <v>49</v>
      </c>
      <c r="Q30" s="38">
        <v>43</v>
      </c>
      <c r="R30" s="37">
        <v>0</v>
      </c>
      <c r="S30" s="38">
        <v>0</v>
      </c>
      <c r="T30" s="39">
        <v>20</v>
      </c>
      <c r="U30" s="83">
        <v>10</v>
      </c>
      <c r="V30" s="36">
        <v>5</v>
      </c>
      <c r="W30" s="38">
        <v>2</v>
      </c>
      <c r="X30" s="39">
        <v>303</v>
      </c>
      <c r="Y30" s="38">
        <v>171</v>
      </c>
      <c r="Z30" s="39">
        <v>25</v>
      </c>
      <c r="AA30" s="67">
        <v>15</v>
      </c>
      <c r="AB30" s="37">
        <v>9</v>
      </c>
      <c r="AC30" s="83">
        <v>1</v>
      </c>
      <c r="AD30" s="37"/>
      <c r="AE30" s="37"/>
      <c r="AF30" s="37"/>
      <c r="AG30" s="37"/>
      <c r="AH30" s="37"/>
      <c r="AI30" s="37"/>
      <c r="AJ30" s="37"/>
    </row>
    <row r="31" spans="1:36" ht="27" customHeight="1" thickBot="1">
      <c r="A31" s="68"/>
      <c r="B31" s="362" t="s">
        <v>45</v>
      </c>
      <c r="C31" s="363"/>
      <c r="D31" s="89">
        <f aca="true" t="shared" si="4" ref="D31:AC31">D22+D23+D24+D25+D26+D27+D28+D29+D30</f>
        <v>2332</v>
      </c>
      <c r="E31" s="90">
        <f t="shared" si="4"/>
        <v>1510</v>
      </c>
      <c r="F31" s="91">
        <f t="shared" si="4"/>
        <v>939</v>
      </c>
      <c r="G31" s="92">
        <f t="shared" si="4"/>
        <v>630</v>
      </c>
      <c r="H31" s="92">
        <f t="shared" si="4"/>
        <v>452</v>
      </c>
      <c r="I31" s="92">
        <f t="shared" si="4"/>
        <v>273</v>
      </c>
      <c r="J31" s="92">
        <f t="shared" si="4"/>
        <v>1265</v>
      </c>
      <c r="K31" s="92">
        <f t="shared" si="4"/>
        <v>915</v>
      </c>
      <c r="L31" s="92">
        <f t="shared" si="4"/>
        <v>649</v>
      </c>
      <c r="M31" s="92">
        <f t="shared" si="4"/>
        <v>328</v>
      </c>
      <c r="N31" s="92">
        <f t="shared" si="4"/>
        <v>1</v>
      </c>
      <c r="O31" s="92">
        <f t="shared" si="4"/>
        <v>0</v>
      </c>
      <c r="P31" s="92">
        <f t="shared" si="4"/>
        <v>485</v>
      </c>
      <c r="Q31" s="92">
        <f t="shared" si="4"/>
        <v>434</v>
      </c>
      <c r="R31" s="92">
        <f t="shared" si="4"/>
        <v>1</v>
      </c>
      <c r="S31" s="92">
        <f t="shared" si="4"/>
        <v>1</v>
      </c>
      <c r="T31" s="92">
        <f t="shared" si="4"/>
        <v>154</v>
      </c>
      <c r="U31" s="90">
        <f t="shared" si="4"/>
        <v>86</v>
      </c>
      <c r="V31" s="89">
        <f t="shared" si="4"/>
        <v>78</v>
      </c>
      <c r="W31" s="92">
        <f t="shared" si="4"/>
        <v>41</v>
      </c>
      <c r="X31" s="92">
        <f t="shared" si="4"/>
        <v>2311</v>
      </c>
      <c r="Y31" s="92">
        <f t="shared" si="4"/>
        <v>1445</v>
      </c>
      <c r="Z31" s="92">
        <f t="shared" si="4"/>
        <v>298</v>
      </c>
      <c r="AA31" s="92">
        <f t="shared" si="4"/>
        <v>184</v>
      </c>
      <c r="AB31" s="92">
        <f>AB22+AB23+AB24+AB25+AB26+AB27+AB28+AB29+AB30</f>
        <v>104</v>
      </c>
      <c r="AC31" s="90">
        <f t="shared" si="4"/>
        <v>43</v>
      </c>
      <c r="AD31" s="93">
        <f>V31+X31+Z31+AB31</f>
        <v>2791</v>
      </c>
      <c r="AE31" s="93">
        <f>W31+Y31+AA31+AC31</f>
        <v>1713</v>
      </c>
      <c r="AF31" s="77"/>
      <c r="AG31" s="77"/>
      <c r="AH31" s="77"/>
      <c r="AI31" s="77"/>
      <c r="AJ31" s="77"/>
    </row>
    <row r="32" ht="38.25" customHeight="1"/>
  </sheetData>
  <sheetProtection/>
  <mergeCells count="42">
    <mergeCell ref="B31:C31"/>
    <mergeCell ref="N20:O20"/>
    <mergeCell ref="P20:Q20"/>
    <mergeCell ref="R20:S20"/>
    <mergeCell ref="T20:U20"/>
    <mergeCell ref="B17:C17"/>
    <mergeCell ref="B19:B21"/>
    <mergeCell ref="C19:C21"/>
    <mergeCell ref="D19:E20"/>
    <mergeCell ref="F19:U19"/>
    <mergeCell ref="Y5:Z6"/>
    <mergeCell ref="AA5:AB6"/>
    <mergeCell ref="V19:AC19"/>
    <mergeCell ref="F20:G20"/>
    <mergeCell ref="H20:I20"/>
    <mergeCell ref="J20:K20"/>
    <mergeCell ref="L20:M20"/>
    <mergeCell ref="Z20:AA20"/>
    <mergeCell ref="AB20:AC20"/>
    <mergeCell ref="V20:W20"/>
    <mergeCell ref="X20:Y20"/>
    <mergeCell ref="U6:V6"/>
    <mergeCell ref="M5:R5"/>
    <mergeCell ref="S5:T6"/>
    <mergeCell ref="U5:V5"/>
    <mergeCell ref="W5:X6"/>
    <mergeCell ref="A2:L3"/>
    <mergeCell ref="M2:AH2"/>
    <mergeCell ref="M3:X3"/>
    <mergeCell ref="Y3:AH3"/>
    <mergeCell ref="B5:B7"/>
    <mergeCell ref="C5:C7"/>
    <mergeCell ref="D5:F6"/>
    <mergeCell ref="G5:H6"/>
    <mergeCell ref="I5:J6"/>
    <mergeCell ref="K5:L6"/>
    <mergeCell ref="AC5:AD6"/>
    <mergeCell ref="AE5:AF6"/>
    <mergeCell ref="AG5:AH6"/>
    <mergeCell ref="M6:N6"/>
    <mergeCell ref="O6:P6"/>
    <mergeCell ref="Q6:R6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AB8" sqref="AB8"/>
    </sheetView>
  </sheetViews>
  <sheetFormatPr defaultColWidth="9.125" defaultRowHeight="12.75"/>
  <cols>
    <col min="1" max="1" width="5.00390625" style="3" customWidth="1"/>
    <col min="2" max="2" width="13.625" style="3" customWidth="1"/>
    <col min="3" max="3" width="8.50390625" style="3" customWidth="1"/>
    <col min="4" max="31" width="6.625" style="3" customWidth="1"/>
    <col min="32" max="33" width="6.50390625" style="3" customWidth="1"/>
    <col min="34" max="16384" width="9.125" style="3" customWidth="1"/>
  </cols>
  <sheetData>
    <row r="1" spans="1:29" ht="45" customHeight="1">
      <c r="A1" s="376" t="s">
        <v>61</v>
      </c>
      <c r="B1" s="376"/>
      <c r="C1" s="376"/>
      <c r="D1" s="376"/>
      <c r="E1" s="376"/>
      <c r="F1" s="377" t="s">
        <v>62</v>
      </c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</row>
    <row r="2" spans="1:29" ht="16.5" customHeight="1">
      <c r="A2" s="376"/>
      <c r="B2" s="376"/>
      <c r="C2" s="376"/>
      <c r="D2" s="376"/>
      <c r="E2" s="376"/>
      <c r="F2" s="379" t="str">
        <f>'ogolne (1)'!Y3</f>
        <v>do 31 stycznia 2016 roku</v>
      </c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</row>
    <row r="3" ht="22.5" customHeight="1" thickBot="1">
      <c r="F3" s="94"/>
    </row>
    <row r="4" spans="1:29" ht="24.75" customHeight="1">
      <c r="A4" s="95" t="s">
        <v>0</v>
      </c>
      <c r="B4" s="96" t="s">
        <v>0</v>
      </c>
      <c r="C4" s="97" t="s">
        <v>0</v>
      </c>
      <c r="D4" s="380" t="s">
        <v>63</v>
      </c>
      <c r="E4" s="381"/>
      <c r="F4" s="384" t="s">
        <v>64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6"/>
      <c r="R4" s="384" t="s">
        <v>65</v>
      </c>
      <c r="S4" s="385"/>
      <c r="T4" s="385"/>
      <c r="U4" s="385"/>
      <c r="V4" s="385"/>
      <c r="W4" s="385"/>
      <c r="X4" s="385"/>
      <c r="Y4" s="385"/>
      <c r="Z4" s="385"/>
      <c r="AA4" s="386"/>
      <c r="AB4" s="387" t="s">
        <v>63</v>
      </c>
      <c r="AC4" s="381"/>
    </row>
    <row r="5" spans="1:29" ht="39" customHeight="1">
      <c r="A5" s="98" t="s">
        <v>17</v>
      </c>
      <c r="B5" s="99" t="s">
        <v>3</v>
      </c>
      <c r="C5" s="100" t="s">
        <v>4</v>
      </c>
      <c r="D5" s="382"/>
      <c r="E5" s="383"/>
      <c r="F5" s="389" t="s">
        <v>66</v>
      </c>
      <c r="G5" s="390"/>
      <c r="H5" s="391" t="s">
        <v>67</v>
      </c>
      <c r="I5" s="391"/>
      <c r="J5" s="391" t="s">
        <v>68</v>
      </c>
      <c r="K5" s="391"/>
      <c r="L5" s="391" t="s">
        <v>69</v>
      </c>
      <c r="M5" s="391"/>
      <c r="N5" s="391" t="s">
        <v>70</v>
      </c>
      <c r="O5" s="391"/>
      <c r="P5" s="391" t="s">
        <v>71</v>
      </c>
      <c r="Q5" s="405"/>
      <c r="R5" s="406" t="s">
        <v>72</v>
      </c>
      <c r="S5" s="392"/>
      <c r="T5" s="392" t="s">
        <v>73</v>
      </c>
      <c r="U5" s="392"/>
      <c r="V5" s="392" t="s">
        <v>74</v>
      </c>
      <c r="W5" s="392"/>
      <c r="X5" s="392" t="s">
        <v>75</v>
      </c>
      <c r="Y5" s="392"/>
      <c r="Z5" s="393" t="s">
        <v>76</v>
      </c>
      <c r="AA5" s="394"/>
      <c r="AB5" s="388"/>
      <c r="AC5" s="383"/>
    </row>
    <row r="6" spans="1:29" ht="12.75" customHeight="1" thickBot="1">
      <c r="A6" s="101" t="s">
        <v>0</v>
      </c>
      <c r="B6" s="102" t="s">
        <v>0</v>
      </c>
      <c r="C6" s="103" t="s">
        <v>0</v>
      </c>
      <c r="D6" s="104" t="s">
        <v>26</v>
      </c>
      <c r="E6" s="105" t="s">
        <v>27</v>
      </c>
      <c r="F6" s="106" t="s">
        <v>26</v>
      </c>
      <c r="G6" s="107" t="s">
        <v>27</v>
      </c>
      <c r="H6" s="108" t="s">
        <v>26</v>
      </c>
      <c r="I6" s="107" t="s">
        <v>27</v>
      </c>
      <c r="J6" s="108" t="s">
        <v>26</v>
      </c>
      <c r="K6" s="107" t="s">
        <v>27</v>
      </c>
      <c r="L6" s="108" t="s">
        <v>26</v>
      </c>
      <c r="M6" s="107" t="s">
        <v>27</v>
      </c>
      <c r="N6" s="108" t="s">
        <v>26</v>
      </c>
      <c r="O6" s="107" t="s">
        <v>27</v>
      </c>
      <c r="P6" s="108" t="s">
        <v>26</v>
      </c>
      <c r="Q6" s="109" t="s">
        <v>27</v>
      </c>
      <c r="R6" s="106" t="s">
        <v>26</v>
      </c>
      <c r="S6" s="107" t="s">
        <v>27</v>
      </c>
      <c r="T6" s="108" t="s">
        <v>26</v>
      </c>
      <c r="U6" s="107" t="s">
        <v>27</v>
      </c>
      <c r="V6" s="108" t="s">
        <v>26</v>
      </c>
      <c r="W6" s="107" t="s">
        <v>27</v>
      </c>
      <c r="X6" s="108" t="s">
        <v>26</v>
      </c>
      <c r="Y6" s="107" t="s">
        <v>27</v>
      </c>
      <c r="Z6" s="108" t="s">
        <v>26</v>
      </c>
      <c r="AA6" s="109" t="s">
        <v>27</v>
      </c>
      <c r="AB6" s="110" t="s">
        <v>26</v>
      </c>
      <c r="AC6" s="105" t="s">
        <v>27</v>
      </c>
    </row>
    <row r="7" spans="1:29" ht="24" customHeight="1">
      <c r="A7" s="111">
        <v>1</v>
      </c>
      <c r="B7" s="112" t="s">
        <v>28</v>
      </c>
      <c r="C7" s="113" t="s">
        <v>29</v>
      </c>
      <c r="D7" s="114">
        <f>F7+H7+J7+L7+N7+P7</f>
        <v>966</v>
      </c>
      <c r="E7" s="115">
        <f>G7+I7+K7+M7+O7+Q7</f>
        <v>627</v>
      </c>
      <c r="F7" s="116">
        <v>126</v>
      </c>
      <c r="G7" s="117">
        <v>89</v>
      </c>
      <c r="H7" s="117">
        <v>293</v>
      </c>
      <c r="I7" s="117">
        <v>219</v>
      </c>
      <c r="J7" s="117">
        <v>181</v>
      </c>
      <c r="K7" s="118">
        <v>113</v>
      </c>
      <c r="L7" s="119">
        <v>182</v>
      </c>
      <c r="M7" s="117">
        <v>107</v>
      </c>
      <c r="N7" s="117">
        <v>135</v>
      </c>
      <c r="O7" s="117">
        <v>83</v>
      </c>
      <c r="P7" s="117">
        <v>49</v>
      </c>
      <c r="Q7" s="120">
        <v>16</v>
      </c>
      <c r="R7" s="116">
        <v>208</v>
      </c>
      <c r="S7" s="117">
        <v>156</v>
      </c>
      <c r="T7" s="117">
        <v>243</v>
      </c>
      <c r="U7" s="117">
        <v>174</v>
      </c>
      <c r="V7" s="117">
        <v>104</v>
      </c>
      <c r="W7" s="117">
        <v>81</v>
      </c>
      <c r="X7" s="117">
        <v>200</v>
      </c>
      <c r="Y7" s="117">
        <v>118</v>
      </c>
      <c r="Z7" s="117">
        <v>211</v>
      </c>
      <c r="AA7" s="121">
        <v>98</v>
      </c>
      <c r="AB7" s="122">
        <f>R7+T7+V7+X7+Z7</f>
        <v>966</v>
      </c>
      <c r="AC7" s="123">
        <f>S7+U7+W7+Y7+AA7</f>
        <v>627</v>
      </c>
    </row>
    <row r="8" spans="1:30" ht="24" customHeight="1">
      <c r="A8" s="124">
        <v>2</v>
      </c>
      <c r="B8" s="125" t="s">
        <v>30</v>
      </c>
      <c r="C8" s="126" t="s">
        <v>31</v>
      </c>
      <c r="D8" s="127">
        <f aca="true" t="shared" si="0" ref="D8:E15">F8+H8+J8+L8+N8+P8</f>
        <v>219</v>
      </c>
      <c r="E8" s="128">
        <f t="shared" si="0"/>
        <v>134</v>
      </c>
      <c r="F8" s="129">
        <v>33</v>
      </c>
      <c r="G8" s="130">
        <v>21</v>
      </c>
      <c r="H8" s="130">
        <v>83</v>
      </c>
      <c r="I8" s="130">
        <v>57</v>
      </c>
      <c r="J8" s="130">
        <v>43</v>
      </c>
      <c r="K8" s="130">
        <v>21</v>
      </c>
      <c r="L8" s="130">
        <v>33</v>
      </c>
      <c r="M8" s="130">
        <v>25</v>
      </c>
      <c r="N8" s="130">
        <v>20</v>
      </c>
      <c r="O8" s="130">
        <v>10</v>
      </c>
      <c r="P8" s="130">
        <v>7</v>
      </c>
      <c r="Q8" s="131">
        <v>0</v>
      </c>
      <c r="R8" s="129">
        <v>32</v>
      </c>
      <c r="S8" s="130">
        <v>25</v>
      </c>
      <c r="T8" s="130">
        <v>35</v>
      </c>
      <c r="U8" s="130">
        <v>27</v>
      </c>
      <c r="V8" s="130">
        <v>10</v>
      </c>
      <c r="W8" s="130">
        <v>5</v>
      </c>
      <c r="X8" s="130">
        <v>78</v>
      </c>
      <c r="Y8" s="130">
        <v>44</v>
      </c>
      <c r="Z8" s="130">
        <v>64</v>
      </c>
      <c r="AA8" s="132">
        <v>33</v>
      </c>
      <c r="AB8" s="133">
        <f aca="true" t="shared" si="1" ref="AB8:AC15">R8+T8+V8+X8+Z8</f>
        <v>219</v>
      </c>
      <c r="AC8" s="128">
        <f t="shared" si="1"/>
        <v>134</v>
      </c>
      <c r="AD8" s="3">
        <v>82</v>
      </c>
    </row>
    <row r="9" spans="1:29" ht="24" customHeight="1">
      <c r="A9" s="124">
        <v>3</v>
      </c>
      <c r="B9" s="125" t="s">
        <v>32</v>
      </c>
      <c r="C9" s="126" t="s">
        <v>33</v>
      </c>
      <c r="D9" s="127">
        <f t="shared" si="0"/>
        <v>186</v>
      </c>
      <c r="E9" s="128">
        <f t="shared" si="0"/>
        <v>98</v>
      </c>
      <c r="F9" s="129">
        <v>29</v>
      </c>
      <c r="G9" s="130">
        <v>16</v>
      </c>
      <c r="H9" s="130">
        <v>66</v>
      </c>
      <c r="I9" s="130">
        <v>39</v>
      </c>
      <c r="J9" s="130">
        <v>31</v>
      </c>
      <c r="K9" s="130">
        <v>15</v>
      </c>
      <c r="L9" s="130">
        <v>32</v>
      </c>
      <c r="M9" s="130">
        <v>16</v>
      </c>
      <c r="N9" s="130">
        <v>19</v>
      </c>
      <c r="O9" s="130">
        <v>11</v>
      </c>
      <c r="P9" s="130">
        <v>9</v>
      </c>
      <c r="Q9" s="131">
        <v>1</v>
      </c>
      <c r="R9" s="129">
        <v>17</v>
      </c>
      <c r="S9" s="130">
        <v>13</v>
      </c>
      <c r="T9" s="130">
        <v>43</v>
      </c>
      <c r="U9" s="130">
        <v>28</v>
      </c>
      <c r="V9" s="130">
        <v>18</v>
      </c>
      <c r="W9" s="130">
        <v>15</v>
      </c>
      <c r="X9" s="130">
        <v>49</v>
      </c>
      <c r="Y9" s="130">
        <v>19</v>
      </c>
      <c r="Z9" s="130">
        <v>59</v>
      </c>
      <c r="AA9" s="132">
        <v>23</v>
      </c>
      <c r="AB9" s="133">
        <f t="shared" si="1"/>
        <v>186</v>
      </c>
      <c r="AC9" s="128">
        <f t="shared" si="1"/>
        <v>98</v>
      </c>
    </row>
    <row r="10" spans="1:29" ht="24" customHeight="1">
      <c r="A10" s="124">
        <v>4</v>
      </c>
      <c r="B10" s="125" t="s">
        <v>34</v>
      </c>
      <c r="C10" s="126" t="s">
        <v>35</v>
      </c>
      <c r="D10" s="127">
        <f t="shared" si="0"/>
        <v>130</v>
      </c>
      <c r="E10" s="128">
        <f t="shared" si="0"/>
        <v>81</v>
      </c>
      <c r="F10" s="129">
        <v>29</v>
      </c>
      <c r="G10" s="130">
        <v>19</v>
      </c>
      <c r="H10" s="130">
        <v>44</v>
      </c>
      <c r="I10" s="130">
        <v>33</v>
      </c>
      <c r="J10" s="130">
        <v>24</v>
      </c>
      <c r="K10" s="130">
        <v>13</v>
      </c>
      <c r="L10" s="130">
        <v>20</v>
      </c>
      <c r="M10" s="130">
        <v>11</v>
      </c>
      <c r="N10" s="130">
        <v>8</v>
      </c>
      <c r="O10" s="130">
        <v>5</v>
      </c>
      <c r="P10" s="130">
        <v>5</v>
      </c>
      <c r="Q10" s="131">
        <v>0</v>
      </c>
      <c r="R10" s="129">
        <v>19</v>
      </c>
      <c r="S10" s="130">
        <v>15</v>
      </c>
      <c r="T10" s="130">
        <v>31</v>
      </c>
      <c r="U10" s="130">
        <v>22</v>
      </c>
      <c r="V10" s="130">
        <v>14</v>
      </c>
      <c r="W10" s="130">
        <v>9</v>
      </c>
      <c r="X10" s="130">
        <v>26</v>
      </c>
      <c r="Y10" s="130">
        <v>13</v>
      </c>
      <c r="Z10" s="130">
        <v>40</v>
      </c>
      <c r="AA10" s="132">
        <v>22</v>
      </c>
      <c r="AB10" s="133">
        <f t="shared" si="1"/>
        <v>130</v>
      </c>
      <c r="AC10" s="128">
        <f t="shared" si="1"/>
        <v>81</v>
      </c>
    </row>
    <row r="11" spans="1:29" ht="24" customHeight="1">
      <c r="A11" s="124">
        <v>5</v>
      </c>
      <c r="B11" s="125" t="s">
        <v>36</v>
      </c>
      <c r="C11" s="126" t="s">
        <v>37</v>
      </c>
      <c r="D11" s="127">
        <f t="shared" si="0"/>
        <v>157</v>
      </c>
      <c r="E11" s="128">
        <f t="shared" si="0"/>
        <v>85</v>
      </c>
      <c r="F11" s="129">
        <v>31</v>
      </c>
      <c r="G11" s="130">
        <v>17</v>
      </c>
      <c r="H11" s="130">
        <v>69</v>
      </c>
      <c r="I11" s="130">
        <v>45</v>
      </c>
      <c r="J11" s="130">
        <v>22</v>
      </c>
      <c r="K11" s="130">
        <v>11</v>
      </c>
      <c r="L11" s="130">
        <v>18</v>
      </c>
      <c r="M11" s="130">
        <v>6</v>
      </c>
      <c r="N11" s="130">
        <v>14</v>
      </c>
      <c r="O11" s="130">
        <v>6</v>
      </c>
      <c r="P11" s="130">
        <v>3</v>
      </c>
      <c r="Q11" s="131">
        <v>0</v>
      </c>
      <c r="R11" s="129">
        <v>24</v>
      </c>
      <c r="S11" s="130">
        <v>16</v>
      </c>
      <c r="T11" s="130">
        <v>28</v>
      </c>
      <c r="U11" s="130">
        <v>19</v>
      </c>
      <c r="V11" s="130">
        <v>13</v>
      </c>
      <c r="W11" s="130">
        <v>13</v>
      </c>
      <c r="X11" s="130">
        <v>51</v>
      </c>
      <c r="Y11" s="130">
        <v>25</v>
      </c>
      <c r="Z11" s="130">
        <v>41</v>
      </c>
      <c r="AA11" s="132">
        <v>12</v>
      </c>
      <c r="AB11" s="133">
        <f t="shared" si="1"/>
        <v>157</v>
      </c>
      <c r="AC11" s="128">
        <f t="shared" si="1"/>
        <v>85</v>
      </c>
    </row>
    <row r="12" spans="1:29" ht="24" customHeight="1">
      <c r="A12" s="124">
        <v>6</v>
      </c>
      <c r="B12" s="125" t="s">
        <v>38</v>
      </c>
      <c r="C12" s="126" t="s">
        <v>39</v>
      </c>
      <c r="D12" s="127">
        <f t="shared" si="0"/>
        <v>134</v>
      </c>
      <c r="E12" s="128">
        <f t="shared" si="0"/>
        <v>93</v>
      </c>
      <c r="F12" s="129">
        <v>27</v>
      </c>
      <c r="G12" s="130">
        <v>21</v>
      </c>
      <c r="H12" s="130">
        <v>40</v>
      </c>
      <c r="I12" s="130">
        <v>30</v>
      </c>
      <c r="J12" s="130">
        <v>30</v>
      </c>
      <c r="K12" s="130">
        <v>22</v>
      </c>
      <c r="L12" s="130">
        <v>25</v>
      </c>
      <c r="M12" s="130">
        <v>15</v>
      </c>
      <c r="N12" s="130">
        <v>8</v>
      </c>
      <c r="O12" s="130">
        <v>4</v>
      </c>
      <c r="P12" s="130">
        <v>4</v>
      </c>
      <c r="Q12" s="131">
        <v>1</v>
      </c>
      <c r="R12" s="129">
        <v>18</v>
      </c>
      <c r="S12" s="130">
        <v>17</v>
      </c>
      <c r="T12" s="130">
        <v>33</v>
      </c>
      <c r="U12" s="130">
        <v>28</v>
      </c>
      <c r="V12" s="130">
        <v>11</v>
      </c>
      <c r="W12" s="130">
        <v>10</v>
      </c>
      <c r="X12" s="130">
        <v>39</v>
      </c>
      <c r="Y12" s="130">
        <v>25</v>
      </c>
      <c r="Z12" s="130">
        <v>33</v>
      </c>
      <c r="AA12" s="132">
        <v>13</v>
      </c>
      <c r="AB12" s="133">
        <f t="shared" si="1"/>
        <v>134</v>
      </c>
      <c r="AC12" s="128">
        <f t="shared" si="1"/>
        <v>93</v>
      </c>
    </row>
    <row r="13" spans="1:29" ht="24" customHeight="1">
      <c r="A13" s="124">
        <v>7</v>
      </c>
      <c r="B13" s="125" t="s">
        <v>40</v>
      </c>
      <c r="C13" s="126" t="s">
        <v>41</v>
      </c>
      <c r="D13" s="127">
        <f t="shared" si="0"/>
        <v>417</v>
      </c>
      <c r="E13" s="128">
        <f t="shared" si="0"/>
        <v>250</v>
      </c>
      <c r="F13" s="129">
        <v>76</v>
      </c>
      <c r="G13" s="130">
        <v>38</v>
      </c>
      <c r="H13" s="130">
        <v>150</v>
      </c>
      <c r="I13" s="130">
        <v>110</v>
      </c>
      <c r="J13" s="130">
        <v>74</v>
      </c>
      <c r="K13" s="130">
        <v>48</v>
      </c>
      <c r="L13" s="130">
        <v>66</v>
      </c>
      <c r="M13" s="130">
        <v>33</v>
      </c>
      <c r="N13" s="130">
        <v>32</v>
      </c>
      <c r="O13" s="130">
        <v>20</v>
      </c>
      <c r="P13" s="130">
        <v>19</v>
      </c>
      <c r="Q13" s="131">
        <v>1</v>
      </c>
      <c r="R13" s="129">
        <v>65</v>
      </c>
      <c r="S13" s="130">
        <v>53</v>
      </c>
      <c r="T13" s="130">
        <v>102</v>
      </c>
      <c r="U13" s="130">
        <v>64</v>
      </c>
      <c r="V13" s="130">
        <v>27</v>
      </c>
      <c r="W13" s="130">
        <v>23</v>
      </c>
      <c r="X13" s="130">
        <v>115</v>
      </c>
      <c r="Y13" s="130">
        <v>63</v>
      </c>
      <c r="Z13" s="130">
        <v>108</v>
      </c>
      <c r="AA13" s="132">
        <v>47</v>
      </c>
      <c r="AB13" s="133">
        <f>R13+T13+V13+X13+Z13</f>
        <v>417</v>
      </c>
      <c r="AC13" s="128">
        <f t="shared" si="1"/>
        <v>250</v>
      </c>
    </row>
    <row r="14" spans="1:29" ht="24" customHeight="1">
      <c r="A14" s="124">
        <v>8</v>
      </c>
      <c r="B14" s="125" t="s">
        <v>28</v>
      </c>
      <c r="C14" s="126" t="s">
        <v>42</v>
      </c>
      <c r="D14" s="127">
        <f t="shared" si="0"/>
        <v>240</v>
      </c>
      <c r="E14" s="128">
        <f t="shared" si="0"/>
        <v>156</v>
      </c>
      <c r="F14" s="129">
        <v>39</v>
      </c>
      <c r="G14" s="130">
        <v>21</v>
      </c>
      <c r="H14" s="130">
        <v>79</v>
      </c>
      <c r="I14" s="130">
        <v>64</v>
      </c>
      <c r="J14" s="130">
        <v>52</v>
      </c>
      <c r="K14" s="130">
        <v>36</v>
      </c>
      <c r="L14" s="130">
        <v>50</v>
      </c>
      <c r="M14" s="130">
        <v>31</v>
      </c>
      <c r="N14" s="130">
        <v>16</v>
      </c>
      <c r="O14" s="130">
        <v>4</v>
      </c>
      <c r="P14" s="130">
        <v>4</v>
      </c>
      <c r="Q14" s="131">
        <v>0</v>
      </c>
      <c r="R14" s="129">
        <v>42</v>
      </c>
      <c r="S14" s="130">
        <v>37</v>
      </c>
      <c r="T14" s="130">
        <v>55</v>
      </c>
      <c r="U14" s="130">
        <v>37</v>
      </c>
      <c r="V14" s="130">
        <v>20</v>
      </c>
      <c r="W14" s="130">
        <v>18</v>
      </c>
      <c r="X14" s="130">
        <v>66</v>
      </c>
      <c r="Y14" s="130">
        <v>41</v>
      </c>
      <c r="Z14" s="130">
        <v>57</v>
      </c>
      <c r="AA14" s="132">
        <v>23</v>
      </c>
      <c r="AB14" s="133">
        <f t="shared" si="1"/>
        <v>240</v>
      </c>
      <c r="AC14" s="128">
        <f t="shared" si="1"/>
        <v>156</v>
      </c>
    </row>
    <row r="15" spans="1:29" ht="24" customHeight="1" thickBot="1">
      <c r="A15" s="111">
        <v>9</v>
      </c>
      <c r="B15" s="112" t="s">
        <v>43</v>
      </c>
      <c r="C15" s="113" t="s">
        <v>44</v>
      </c>
      <c r="D15" s="134">
        <f t="shared" si="0"/>
        <v>342</v>
      </c>
      <c r="E15" s="135">
        <f t="shared" si="0"/>
        <v>189</v>
      </c>
      <c r="F15" s="116">
        <v>62</v>
      </c>
      <c r="G15" s="117">
        <v>31</v>
      </c>
      <c r="H15" s="117">
        <v>112</v>
      </c>
      <c r="I15" s="117">
        <v>73</v>
      </c>
      <c r="J15" s="117">
        <v>69</v>
      </c>
      <c r="K15" s="118">
        <v>35</v>
      </c>
      <c r="L15" s="119">
        <v>58</v>
      </c>
      <c r="M15" s="117">
        <v>30</v>
      </c>
      <c r="N15" s="117">
        <v>37</v>
      </c>
      <c r="O15" s="117">
        <v>19</v>
      </c>
      <c r="P15" s="117">
        <v>4</v>
      </c>
      <c r="Q15" s="120">
        <v>1</v>
      </c>
      <c r="R15" s="116">
        <v>42</v>
      </c>
      <c r="S15" s="117">
        <v>32</v>
      </c>
      <c r="T15" s="117">
        <v>70</v>
      </c>
      <c r="U15" s="117">
        <v>45</v>
      </c>
      <c r="V15" s="117">
        <v>30</v>
      </c>
      <c r="W15" s="117">
        <v>26</v>
      </c>
      <c r="X15" s="117">
        <v>96</v>
      </c>
      <c r="Y15" s="117">
        <v>48</v>
      </c>
      <c r="Z15" s="117">
        <v>104</v>
      </c>
      <c r="AA15" s="121">
        <v>38</v>
      </c>
      <c r="AB15" s="122">
        <f t="shared" si="1"/>
        <v>342</v>
      </c>
      <c r="AC15" s="123">
        <f t="shared" si="1"/>
        <v>189</v>
      </c>
    </row>
    <row r="16" spans="1:29" ht="19.5" customHeight="1" thickBot="1">
      <c r="A16" s="136"/>
      <c r="B16" s="395" t="s">
        <v>77</v>
      </c>
      <c r="C16" s="395"/>
      <c r="D16" s="137">
        <f>D7+D8+D9+D10+D11+D12+D13+D14+D15</f>
        <v>2791</v>
      </c>
      <c r="E16" s="138">
        <f aca="true" t="shared" si="2" ref="E16:Y16">E7+E8+E9+E10+E11+E12+E13+E14+E15</f>
        <v>1713</v>
      </c>
      <c r="F16" s="137">
        <f t="shared" si="2"/>
        <v>452</v>
      </c>
      <c r="G16" s="139">
        <f t="shared" si="2"/>
        <v>273</v>
      </c>
      <c r="H16" s="139">
        <f t="shared" si="2"/>
        <v>936</v>
      </c>
      <c r="I16" s="139">
        <f t="shared" si="2"/>
        <v>670</v>
      </c>
      <c r="J16" s="139">
        <f t="shared" si="2"/>
        <v>526</v>
      </c>
      <c r="K16" s="139">
        <f t="shared" si="2"/>
        <v>314</v>
      </c>
      <c r="L16" s="139">
        <f t="shared" si="2"/>
        <v>484</v>
      </c>
      <c r="M16" s="139">
        <f t="shared" si="2"/>
        <v>274</v>
      </c>
      <c r="N16" s="139">
        <f t="shared" si="2"/>
        <v>289</v>
      </c>
      <c r="O16" s="139">
        <f t="shared" si="2"/>
        <v>162</v>
      </c>
      <c r="P16" s="139">
        <f t="shared" si="2"/>
        <v>104</v>
      </c>
      <c r="Q16" s="138">
        <f t="shared" si="2"/>
        <v>20</v>
      </c>
      <c r="R16" s="137">
        <f t="shared" si="2"/>
        <v>467</v>
      </c>
      <c r="S16" s="139">
        <f t="shared" si="2"/>
        <v>364</v>
      </c>
      <c r="T16" s="139">
        <f t="shared" si="2"/>
        <v>640</v>
      </c>
      <c r="U16" s="139">
        <f t="shared" si="2"/>
        <v>444</v>
      </c>
      <c r="V16" s="139">
        <f t="shared" si="2"/>
        <v>247</v>
      </c>
      <c r="W16" s="139">
        <f t="shared" si="2"/>
        <v>200</v>
      </c>
      <c r="X16" s="139">
        <f t="shared" si="2"/>
        <v>720</v>
      </c>
      <c r="Y16" s="139">
        <f t="shared" si="2"/>
        <v>396</v>
      </c>
      <c r="Z16" s="139">
        <f>Z7+Z8+Z9+Z10+Z11+Z12+Z13+Z14+Z15</f>
        <v>717</v>
      </c>
      <c r="AA16" s="140">
        <f>AA7+AA8+AA9+AA10+AA11+AA12+AA13+AA14+AA15</f>
        <v>309</v>
      </c>
      <c r="AB16" s="141">
        <f>AB7+AB8+AB9+AB10+AB11+AB12+AB13+AB14+AB15</f>
        <v>2791</v>
      </c>
      <c r="AC16" s="138">
        <f>AC7+AC8+AC9+AC10+AC11+AC12+AC13+AC14+AC15</f>
        <v>1713</v>
      </c>
    </row>
    <row r="17" ht="42.75" customHeight="1" thickBot="1"/>
    <row r="18" spans="1:33" ht="23.25" customHeight="1">
      <c r="A18" s="95" t="s">
        <v>0</v>
      </c>
      <c r="B18" s="96" t="s">
        <v>0</v>
      </c>
      <c r="C18" s="396" t="s">
        <v>4</v>
      </c>
      <c r="D18" s="380" t="s">
        <v>78</v>
      </c>
      <c r="E18" s="381"/>
      <c r="F18" s="399" t="s">
        <v>79</v>
      </c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1"/>
      <c r="T18" s="402" t="s">
        <v>80</v>
      </c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3"/>
      <c r="AF18" s="399" t="s">
        <v>78</v>
      </c>
      <c r="AG18" s="403"/>
    </row>
    <row r="19" spans="1:33" ht="33" customHeight="1">
      <c r="A19" s="98" t="s">
        <v>17</v>
      </c>
      <c r="B19" s="99" t="s">
        <v>3</v>
      </c>
      <c r="C19" s="397"/>
      <c r="D19" s="382"/>
      <c r="E19" s="383"/>
      <c r="F19" s="404" t="s">
        <v>81</v>
      </c>
      <c r="G19" s="412"/>
      <c r="H19" s="404" t="s">
        <v>82</v>
      </c>
      <c r="I19" s="404"/>
      <c r="J19" s="404" t="s">
        <v>83</v>
      </c>
      <c r="K19" s="404"/>
      <c r="L19" s="404" t="s">
        <v>84</v>
      </c>
      <c r="M19" s="404"/>
      <c r="N19" s="404" t="s">
        <v>85</v>
      </c>
      <c r="O19" s="404"/>
      <c r="P19" s="404" t="s">
        <v>86</v>
      </c>
      <c r="Q19" s="404"/>
      <c r="R19" s="404" t="s">
        <v>87</v>
      </c>
      <c r="S19" s="413"/>
      <c r="T19" s="414" t="s">
        <v>88</v>
      </c>
      <c r="U19" s="412"/>
      <c r="V19" s="404" t="s">
        <v>89</v>
      </c>
      <c r="W19" s="404"/>
      <c r="X19" s="404" t="s">
        <v>90</v>
      </c>
      <c r="Y19" s="404"/>
      <c r="Z19" s="404" t="s">
        <v>91</v>
      </c>
      <c r="AA19" s="404"/>
      <c r="AB19" s="404" t="s">
        <v>92</v>
      </c>
      <c r="AC19" s="404"/>
      <c r="AD19" s="404" t="s">
        <v>93</v>
      </c>
      <c r="AE19" s="407"/>
      <c r="AF19" s="410"/>
      <c r="AG19" s="411"/>
    </row>
    <row r="20" spans="1:33" ht="12.75" customHeight="1" thickBot="1">
      <c r="A20" s="101" t="s">
        <v>0</v>
      </c>
      <c r="B20" s="102" t="s">
        <v>0</v>
      </c>
      <c r="C20" s="398"/>
      <c r="D20" s="106" t="s">
        <v>26</v>
      </c>
      <c r="E20" s="109" t="s">
        <v>27</v>
      </c>
      <c r="F20" s="107" t="s">
        <v>26</v>
      </c>
      <c r="G20" s="107" t="s">
        <v>27</v>
      </c>
      <c r="H20" s="108" t="s">
        <v>26</v>
      </c>
      <c r="I20" s="107" t="s">
        <v>27</v>
      </c>
      <c r="J20" s="108" t="s">
        <v>26</v>
      </c>
      <c r="K20" s="107" t="s">
        <v>27</v>
      </c>
      <c r="L20" s="108" t="s">
        <v>26</v>
      </c>
      <c r="M20" s="107" t="s">
        <v>27</v>
      </c>
      <c r="N20" s="108" t="s">
        <v>26</v>
      </c>
      <c r="O20" s="107" t="s">
        <v>27</v>
      </c>
      <c r="P20" s="108" t="s">
        <v>26</v>
      </c>
      <c r="Q20" s="107" t="s">
        <v>27</v>
      </c>
      <c r="R20" s="108" t="s">
        <v>26</v>
      </c>
      <c r="S20" s="142" t="s">
        <v>27</v>
      </c>
      <c r="T20" s="106" t="s">
        <v>26</v>
      </c>
      <c r="U20" s="107" t="s">
        <v>27</v>
      </c>
      <c r="V20" s="108" t="s">
        <v>26</v>
      </c>
      <c r="W20" s="107" t="s">
        <v>27</v>
      </c>
      <c r="X20" s="108" t="s">
        <v>26</v>
      </c>
      <c r="Y20" s="107" t="s">
        <v>27</v>
      </c>
      <c r="Z20" s="108" t="s">
        <v>26</v>
      </c>
      <c r="AA20" s="107" t="s">
        <v>27</v>
      </c>
      <c r="AB20" s="108" t="s">
        <v>26</v>
      </c>
      <c r="AC20" s="107" t="s">
        <v>27</v>
      </c>
      <c r="AD20" s="108" t="s">
        <v>26</v>
      </c>
      <c r="AE20" s="109" t="s">
        <v>27</v>
      </c>
      <c r="AF20" s="143" t="s">
        <v>26</v>
      </c>
      <c r="AG20" s="144" t="s">
        <v>27</v>
      </c>
    </row>
    <row r="21" spans="1:33" ht="24.75" customHeight="1">
      <c r="A21" s="111">
        <v>1</v>
      </c>
      <c r="B21" s="112" t="s">
        <v>28</v>
      </c>
      <c r="C21" s="113" t="s">
        <v>29</v>
      </c>
      <c r="D21" s="145">
        <f>F21+H21+J21+L21+N21+P21+R21</f>
        <v>966</v>
      </c>
      <c r="E21" s="146">
        <f>G21+I21+K21+M21+O21+Q21+S21</f>
        <v>627</v>
      </c>
      <c r="F21" s="147">
        <v>143</v>
      </c>
      <c r="G21" s="147">
        <v>100</v>
      </c>
      <c r="H21" s="147">
        <v>263</v>
      </c>
      <c r="I21" s="147">
        <v>189</v>
      </c>
      <c r="J21" s="147">
        <v>139</v>
      </c>
      <c r="K21" s="147">
        <v>88</v>
      </c>
      <c r="L21" s="147">
        <v>150</v>
      </c>
      <c r="M21" s="147">
        <v>88</v>
      </c>
      <c r="N21" s="147">
        <v>113</v>
      </c>
      <c r="O21" s="147">
        <v>59</v>
      </c>
      <c r="P21" s="147">
        <v>74</v>
      </c>
      <c r="Q21" s="147">
        <v>43</v>
      </c>
      <c r="R21" s="147">
        <v>84</v>
      </c>
      <c r="S21" s="148">
        <v>60</v>
      </c>
      <c r="T21" s="149">
        <v>188</v>
      </c>
      <c r="U21" s="147">
        <v>106</v>
      </c>
      <c r="V21" s="147">
        <v>198</v>
      </c>
      <c r="W21" s="147">
        <v>99</v>
      </c>
      <c r="X21" s="147">
        <v>160</v>
      </c>
      <c r="Y21" s="147">
        <v>113</v>
      </c>
      <c r="Z21" s="147">
        <v>134</v>
      </c>
      <c r="AA21" s="147">
        <v>97</v>
      </c>
      <c r="AB21" s="147">
        <v>128</v>
      </c>
      <c r="AC21" s="147">
        <v>90</v>
      </c>
      <c r="AD21" s="147">
        <v>158</v>
      </c>
      <c r="AE21" s="150">
        <v>122</v>
      </c>
      <c r="AF21" s="151">
        <f>T21+V21+X21+Z21+AB21+AD21</f>
        <v>966</v>
      </c>
      <c r="AG21" s="146">
        <f>U21+W21+Y21+AA21+AC21+AE21</f>
        <v>627</v>
      </c>
    </row>
    <row r="22" spans="1:33" ht="24.75" customHeight="1">
      <c r="A22" s="124">
        <v>2</v>
      </c>
      <c r="B22" s="125" t="s">
        <v>30</v>
      </c>
      <c r="C22" s="152" t="s">
        <v>31</v>
      </c>
      <c r="D22" s="153">
        <f aca="true" t="shared" si="3" ref="D22:E29">F22+H22+J22+L22+N22+P22+R22</f>
        <v>219</v>
      </c>
      <c r="E22" s="154">
        <f t="shared" si="3"/>
        <v>134</v>
      </c>
      <c r="F22" s="155">
        <v>32</v>
      </c>
      <c r="G22" s="155">
        <v>23</v>
      </c>
      <c r="H22" s="155">
        <v>61</v>
      </c>
      <c r="I22" s="155">
        <v>44</v>
      </c>
      <c r="J22" s="155">
        <v>38</v>
      </c>
      <c r="K22" s="155">
        <v>18</v>
      </c>
      <c r="L22" s="155">
        <v>40</v>
      </c>
      <c r="M22" s="155">
        <v>18</v>
      </c>
      <c r="N22" s="155">
        <v>19</v>
      </c>
      <c r="O22" s="155">
        <v>11</v>
      </c>
      <c r="P22" s="155">
        <v>6</v>
      </c>
      <c r="Q22" s="155">
        <v>1</v>
      </c>
      <c r="R22" s="155">
        <v>23</v>
      </c>
      <c r="S22" s="156">
        <v>19</v>
      </c>
      <c r="T22" s="157">
        <v>42</v>
      </c>
      <c r="U22" s="155">
        <v>18</v>
      </c>
      <c r="V22" s="155">
        <v>48</v>
      </c>
      <c r="W22" s="155">
        <v>23</v>
      </c>
      <c r="X22" s="155">
        <v>37</v>
      </c>
      <c r="Y22" s="155">
        <v>27</v>
      </c>
      <c r="Z22" s="155">
        <v>32</v>
      </c>
      <c r="AA22" s="155">
        <v>21</v>
      </c>
      <c r="AB22" s="155">
        <v>23</v>
      </c>
      <c r="AC22" s="155">
        <v>18</v>
      </c>
      <c r="AD22" s="155">
        <v>37</v>
      </c>
      <c r="AE22" s="158">
        <v>27</v>
      </c>
      <c r="AF22" s="159">
        <f aca="true" t="shared" si="4" ref="AF22:AG29">T22+V22+X22+Z22+AB22+AD22</f>
        <v>219</v>
      </c>
      <c r="AG22" s="154">
        <f t="shared" si="4"/>
        <v>134</v>
      </c>
    </row>
    <row r="23" spans="1:33" ht="24.75" customHeight="1">
      <c r="A23" s="124">
        <v>3</v>
      </c>
      <c r="B23" s="125" t="s">
        <v>32</v>
      </c>
      <c r="C23" s="152" t="s">
        <v>33</v>
      </c>
      <c r="D23" s="153">
        <f t="shared" si="3"/>
        <v>186</v>
      </c>
      <c r="E23" s="154">
        <f t="shared" si="3"/>
        <v>98</v>
      </c>
      <c r="F23" s="155">
        <v>27</v>
      </c>
      <c r="G23" s="155">
        <v>19</v>
      </c>
      <c r="H23" s="155">
        <v>60</v>
      </c>
      <c r="I23" s="155">
        <v>38</v>
      </c>
      <c r="J23" s="155">
        <v>39</v>
      </c>
      <c r="K23" s="155">
        <v>15</v>
      </c>
      <c r="L23" s="155">
        <v>20</v>
      </c>
      <c r="M23" s="155">
        <v>10</v>
      </c>
      <c r="N23" s="155">
        <v>15</v>
      </c>
      <c r="O23" s="155">
        <v>5</v>
      </c>
      <c r="P23" s="155">
        <v>2</v>
      </c>
      <c r="Q23" s="155">
        <v>0</v>
      </c>
      <c r="R23" s="155">
        <v>23</v>
      </c>
      <c r="S23" s="156">
        <v>11</v>
      </c>
      <c r="T23" s="157">
        <v>34</v>
      </c>
      <c r="U23" s="155">
        <v>12</v>
      </c>
      <c r="V23" s="155">
        <v>39</v>
      </c>
      <c r="W23" s="155">
        <v>22</v>
      </c>
      <c r="X23" s="155">
        <v>24</v>
      </c>
      <c r="Y23" s="155">
        <v>9</v>
      </c>
      <c r="Z23" s="155">
        <v>28</v>
      </c>
      <c r="AA23" s="155">
        <v>18</v>
      </c>
      <c r="AB23" s="155">
        <v>25</v>
      </c>
      <c r="AC23" s="155">
        <v>13</v>
      </c>
      <c r="AD23" s="155">
        <v>36</v>
      </c>
      <c r="AE23" s="158">
        <v>24</v>
      </c>
      <c r="AF23" s="159">
        <f t="shared" si="4"/>
        <v>186</v>
      </c>
      <c r="AG23" s="154">
        <f t="shared" si="4"/>
        <v>98</v>
      </c>
    </row>
    <row r="24" spans="1:33" ht="24.75" customHeight="1">
      <c r="A24" s="124">
        <v>4</v>
      </c>
      <c r="B24" s="125" t="s">
        <v>34</v>
      </c>
      <c r="C24" s="152" t="s">
        <v>35</v>
      </c>
      <c r="D24" s="153">
        <f t="shared" si="3"/>
        <v>130</v>
      </c>
      <c r="E24" s="154">
        <f t="shared" si="3"/>
        <v>81</v>
      </c>
      <c r="F24" s="155">
        <v>27</v>
      </c>
      <c r="G24" s="155">
        <v>19</v>
      </c>
      <c r="H24" s="155">
        <v>32</v>
      </c>
      <c r="I24" s="155">
        <v>20</v>
      </c>
      <c r="J24" s="155">
        <v>25</v>
      </c>
      <c r="K24" s="155">
        <v>12</v>
      </c>
      <c r="L24" s="155">
        <v>15</v>
      </c>
      <c r="M24" s="155">
        <v>9</v>
      </c>
      <c r="N24" s="155">
        <v>3</v>
      </c>
      <c r="O24" s="155">
        <v>2</v>
      </c>
      <c r="P24" s="155">
        <v>4</v>
      </c>
      <c r="Q24" s="155">
        <v>1</v>
      </c>
      <c r="R24" s="155">
        <v>24</v>
      </c>
      <c r="S24" s="156">
        <v>18</v>
      </c>
      <c r="T24" s="157">
        <v>27</v>
      </c>
      <c r="U24" s="155">
        <v>15</v>
      </c>
      <c r="V24" s="155">
        <v>30</v>
      </c>
      <c r="W24" s="155">
        <v>14</v>
      </c>
      <c r="X24" s="155">
        <v>22</v>
      </c>
      <c r="Y24" s="155">
        <v>15</v>
      </c>
      <c r="Z24" s="155">
        <v>19</v>
      </c>
      <c r="AA24" s="155">
        <v>12</v>
      </c>
      <c r="AB24" s="155">
        <v>13</v>
      </c>
      <c r="AC24" s="155">
        <v>11</v>
      </c>
      <c r="AD24" s="155">
        <v>19</v>
      </c>
      <c r="AE24" s="158">
        <v>14</v>
      </c>
      <c r="AF24" s="159">
        <f t="shared" si="4"/>
        <v>130</v>
      </c>
      <c r="AG24" s="154">
        <f t="shared" si="4"/>
        <v>81</v>
      </c>
    </row>
    <row r="25" spans="1:33" ht="24.75" customHeight="1">
      <c r="A25" s="124">
        <v>5</v>
      </c>
      <c r="B25" s="125" t="s">
        <v>36</v>
      </c>
      <c r="C25" s="152" t="s">
        <v>37</v>
      </c>
      <c r="D25" s="153">
        <f t="shared" si="3"/>
        <v>157</v>
      </c>
      <c r="E25" s="154">
        <f t="shared" si="3"/>
        <v>85</v>
      </c>
      <c r="F25" s="155">
        <v>25</v>
      </c>
      <c r="G25" s="155">
        <v>20</v>
      </c>
      <c r="H25" s="155">
        <v>52</v>
      </c>
      <c r="I25" s="155">
        <v>31</v>
      </c>
      <c r="J25" s="155">
        <v>25</v>
      </c>
      <c r="K25" s="155">
        <v>8</v>
      </c>
      <c r="L25" s="155">
        <v>29</v>
      </c>
      <c r="M25" s="155">
        <v>13</v>
      </c>
      <c r="N25" s="155">
        <v>7</v>
      </c>
      <c r="O25" s="155">
        <v>2</v>
      </c>
      <c r="P25" s="155">
        <v>3</v>
      </c>
      <c r="Q25" s="155">
        <v>1</v>
      </c>
      <c r="R25" s="155">
        <v>16</v>
      </c>
      <c r="S25" s="156">
        <v>10</v>
      </c>
      <c r="T25" s="157">
        <v>31</v>
      </c>
      <c r="U25" s="155">
        <v>13</v>
      </c>
      <c r="V25" s="155">
        <v>33</v>
      </c>
      <c r="W25" s="155">
        <v>15</v>
      </c>
      <c r="X25" s="155">
        <v>34</v>
      </c>
      <c r="Y25" s="155">
        <v>19</v>
      </c>
      <c r="Z25" s="155">
        <v>23</v>
      </c>
      <c r="AA25" s="155">
        <v>15</v>
      </c>
      <c r="AB25" s="155">
        <v>15</v>
      </c>
      <c r="AC25" s="155">
        <v>9</v>
      </c>
      <c r="AD25" s="155">
        <v>21</v>
      </c>
      <c r="AE25" s="158">
        <v>14</v>
      </c>
      <c r="AF25" s="159">
        <f t="shared" si="4"/>
        <v>157</v>
      </c>
      <c r="AG25" s="154">
        <f t="shared" si="4"/>
        <v>85</v>
      </c>
    </row>
    <row r="26" spans="1:33" ht="24.75" customHeight="1">
      <c r="A26" s="124">
        <v>6</v>
      </c>
      <c r="B26" s="125" t="s">
        <v>38</v>
      </c>
      <c r="C26" s="152" t="s">
        <v>39</v>
      </c>
      <c r="D26" s="153">
        <f t="shared" si="3"/>
        <v>134</v>
      </c>
      <c r="E26" s="154">
        <f t="shared" si="3"/>
        <v>93</v>
      </c>
      <c r="F26" s="155">
        <v>20</v>
      </c>
      <c r="G26" s="155">
        <v>16</v>
      </c>
      <c r="H26" s="155">
        <v>42</v>
      </c>
      <c r="I26" s="155">
        <v>30</v>
      </c>
      <c r="J26" s="155">
        <v>20</v>
      </c>
      <c r="K26" s="155">
        <v>14</v>
      </c>
      <c r="L26" s="155">
        <v>27</v>
      </c>
      <c r="M26" s="155">
        <v>17</v>
      </c>
      <c r="N26" s="155">
        <v>8</v>
      </c>
      <c r="O26" s="155">
        <v>3</v>
      </c>
      <c r="P26" s="155">
        <v>2</v>
      </c>
      <c r="Q26" s="155">
        <v>0</v>
      </c>
      <c r="R26" s="155">
        <v>15</v>
      </c>
      <c r="S26" s="156">
        <v>13</v>
      </c>
      <c r="T26" s="157">
        <v>28</v>
      </c>
      <c r="U26" s="155">
        <v>10</v>
      </c>
      <c r="V26" s="155">
        <v>26</v>
      </c>
      <c r="W26" s="155">
        <v>15</v>
      </c>
      <c r="X26" s="155">
        <v>17</v>
      </c>
      <c r="Y26" s="155">
        <v>13</v>
      </c>
      <c r="Z26" s="155">
        <v>15</v>
      </c>
      <c r="AA26" s="155">
        <v>11</v>
      </c>
      <c r="AB26" s="155">
        <v>19</v>
      </c>
      <c r="AC26" s="155">
        <v>17</v>
      </c>
      <c r="AD26" s="155">
        <v>29</v>
      </c>
      <c r="AE26" s="158">
        <v>27</v>
      </c>
      <c r="AF26" s="159">
        <f t="shared" si="4"/>
        <v>134</v>
      </c>
      <c r="AG26" s="154">
        <f t="shared" si="4"/>
        <v>93</v>
      </c>
    </row>
    <row r="27" spans="1:33" ht="24.75" customHeight="1">
      <c r="A27" s="124">
        <v>7</v>
      </c>
      <c r="B27" s="125" t="s">
        <v>40</v>
      </c>
      <c r="C27" s="152" t="s">
        <v>41</v>
      </c>
      <c r="D27" s="153">
        <f t="shared" si="3"/>
        <v>417</v>
      </c>
      <c r="E27" s="154">
        <f t="shared" si="3"/>
        <v>250</v>
      </c>
      <c r="F27" s="155">
        <v>65</v>
      </c>
      <c r="G27" s="155">
        <v>49</v>
      </c>
      <c r="H27" s="155">
        <v>131</v>
      </c>
      <c r="I27" s="155">
        <v>87</v>
      </c>
      <c r="J27" s="155">
        <v>72</v>
      </c>
      <c r="K27" s="155">
        <v>39</v>
      </c>
      <c r="L27" s="155">
        <v>66</v>
      </c>
      <c r="M27" s="155">
        <v>30</v>
      </c>
      <c r="N27" s="155">
        <v>29</v>
      </c>
      <c r="O27" s="155">
        <v>13</v>
      </c>
      <c r="P27" s="155">
        <v>8</v>
      </c>
      <c r="Q27" s="155">
        <v>2</v>
      </c>
      <c r="R27" s="155">
        <v>46</v>
      </c>
      <c r="S27" s="156">
        <v>30</v>
      </c>
      <c r="T27" s="157">
        <v>76</v>
      </c>
      <c r="U27" s="155">
        <v>27</v>
      </c>
      <c r="V27" s="155">
        <v>90</v>
      </c>
      <c r="W27" s="155">
        <v>38</v>
      </c>
      <c r="X27" s="155">
        <v>63</v>
      </c>
      <c r="Y27" s="155">
        <v>39</v>
      </c>
      <c r="Z27" s="155">
        <v>46</v>
      </c>
      <c r="AA27" s="155">
        <v>27</v>
      </c>
      <c r="AB27" s="155">
        <v>52</v>
      </c>
      <c r="AC27" s="155">
        <v>39</v>
      </c>
      <c r="AD27" s="155">
        <v>90</v>
      </c>
      <c r="AE27" s="158">
        <v>80</v>
      </c>
      <c r="AF27" s="159">
        <f t="shared" si="4"/>
        <v>417</v>
      </c>
      <c r="AG27" s="154">
        <f t="shared" si="4"/>
        <v>250</v>
      </c>
    </row>
    <row r="28" spans="1:33" ht="24.75" customHeight="1">
      <c r="A28" s="124">
        <v>8</v>
      </c>
      <c r="B28" s="125" t="s">
        <v>28</v>
      </c>
      <c r="C28" s="152" t="s">
        <v>42</v>
      </c>
      <c r="D28" s="153">
        <f t="shared" si="3"/>
        <v>240</v>
      </c>
      <c r="E28" s="154">
        <f t="shared" si="3"/>
        <v>156</v>
      </c>
      <c r="F28" s="155">
        <v>36</v>
      </c>
      <c r="G28" s="155">
        <v>26</v>
      </c>
      <c r="H28" s="155">
        <v>64</v>
      </c>
      <c r="I28" s="155">
        <v>45</v>
      </c>
      <c r="J28" s="155">
        <v>36</v>
      </c>
      <c r="K28" s="155">
        <v>26</v>
      </c>
      <c r="L28" s="155">
        <v>50</v>
      </c>
      <c r="M28" s="155">
        <v>26</v>
      </c>
      <c r="N28" s="155">
        <v>19</v>
      </c>
      <c r="O28" s="155">
        <v>8</v>
      </c>
      <c r="P28" s="155">
        <v>7</v>
      </c>
      <c r="Q28" s="155">
        <v>3</v>
      </c>
      <c r="R28" s="155">
        <v>28</v>
      </c>
      <c r="S28" s="156">
        <v>22</v>
      </c>
      <c r="T28" s="157">
        <v>53</v>
      </c>
      <c r="U28" s="155">
        <v>24</v>
      </c>
      <c r="V28" s="155">
        <v>57</v>
      </c>
      <c r="W28" s="155">
        <v>28</v>
      </c>
      <c r="X28" s="155">
        <v>41</v>
      </c>
      <c r="Y28" s="155">
        <v>32</v>
      </c>
      <c r="Z28" s="155">
        <v>31</v>
      </c>
      <c r="AA28" s="155">
        <v>23</v>
      </c>
      <c r="AB28" s="155">
        <v>27</v>
      </c>
      <c r="AC28" s="155">
        <v>21</v>
      </c>
      <c r="AD28" s="155">
        <v>31</v>
      </c>
      <c r="AE28" s="158">
        <v>28</v>
      </c>
      <c r="AF28" s="159">
        <f t="shared" si="4"/>
        <v>240</v>
      </c>
      <c r="AG28" s="154">
        <f t="shared" si="4"/>
        <v>156</v>
      </c>
    </row>
    <row r="29" spans="1:33" ht="24.75" customHeight="1" thickBot="1">
      <c r="A29" s="111">
        <v>9</v>
      </c>
      <c r="B29" s="112" t="s">
        <v>43</v>
      </c>
      <c r="C29" s="113" t="s">
        <v>44</v>
      </c>
      <c r="D29" s="145">
        <f t="shared" si="3"/>
        <v>342</v>
      </c>
      <c r="E29" s="146">
        <f t="shared" si="3"/>
        <v>189</v>
      </c>
      <c r="F29" s="147">
        <v>54</v>
      </c>
      <c r="G29" s="147">
        <v>39</v>
      </c>
      <c r="H29" s="147">
        <v>83</v>
      </c>
      <c r="I29" s="147">
        <v>56</v>
      </c>
      <c r="J29" s="147">
        <v>59</v>
      </c>
      <c r="K29" s="147">
        <v>28</v>
      </c>
      <c r="L29" s="147">
        <v>69</v>
      </c>
      <c r="M29" s="147">
        <v>25</v>
      </c>
      <c r="N29" s="147">
        <v>29</v>
      </c>
      <c r="O29" s="147">
        <v>12</v>
      </c>
      <c r="P29" s="147">
        <v>10</v>
      </c>
      <c r="Q29" s="147">
        <v>4</v>
      </c>
      <c r="R29" s="147">
        <v>38</v>
      </c>
      <c r="S29" s="148">
        <v>25</v>
      </c>
      <c r="T29" s="149">
        <v>69</v>
      </c>
      <c r="U29" s="147">
        <v>25</v>
      </c>
      <c r="V29" s="147">
        <v>76</v>
      </c>
      <c r="W29" s="147">
        <v>28</v>
      </c>
      <c r="X29" s="147">
        <v>60</v>
      </c>
      <c r="Y29" s="147">
        <v>39</v>
      </c>
      <c r="Z29" s="147">
        <v>41</v>
      </c>
      <c r="AA29" s="147">
        <v>27</v>
      </c>
      <c r="AB29" s="147">
        <v>29</v>
      </c>
      <c r="AC29" s="147">
        <v>21</v>
      </c>
      <c r="AD29" s="147">
        <v>67</v>
      </c>
      <c r="AE29" s="150">
        <v>49</v>
      </c>
      <c r="AF29" s="160">
        <f t="shared" si="4"/>
        <v>342</v>
      </c>
      <c r="AG29" s="161">
        <f t="shared" si="4"/>
        <v>189</v>
      </c>
    </row>
    <row r="30" spans="1:33" ht="19.5" customHeight="1" thickBot="1">
      <c r="A30" s="162"/>
      <c r="B30" s="408" t="s">
        <v>77</v>
      </c>
      <c r="C30" s="409"/>
      <c r="D30" s="163">
        <f>D21+D22+D24+D23+D25+D26+D27+D28+D29</f>
        <v>2791</v>
      </c>
      <c r="E30" s="164">
        <f>E21+E22+E24+E23+E25+E26+E27+E28+E29</f>
        <v>1713</v>
      </c>
      <c r="F30" s="141">
        <f aca="true" t="shared" si="5" ref="F30:AE30">F21+F22+F23+F24+F25+F26+F27+F28+F29</f>
        <v>429</v>
      </c>
      <c r="G30" s="139">
        <f t="shared" si="5"/>
        <v>311</v>
      </c>
      <c r="H30" s="139">
        <f t="shared" si="5"/>
        <v>788</v>
      </c>
      <c r="I30" s="139">
        <f t="shared" si="5"/>
        <v>540</v>
      </c>
      <c r="J30" s="139">
        <f t="shared" si="5"/>
        <v>453</v>
      </c>
      <c r="K30" s="139">
        <f t="shared" si="5"/>
        <v>248</v>
      </c>
      <c r="L30" s="139">
        <f t="shared" si="5"/>
        <v>466</v>
      </c>
      <c r="M30" s="139">
        <f t="shared" si="5"/>
        <v>236</v>
      </c>
      <c r="N30" s="139">
        <f t="shared" si="5"/>
        <v>242</v>
      </c>
      <c r="O30" s="139">
        <f t="shared" si="5"/>
        <v>115</v>
      </c>
      <c r="P30" s="139">
        <f t="shared" si="5"/>
        <v>116</v>
      </c>
      <c r="Q30" s="139">
        <f t="shared" si="5"/>
        <v>55</v>
      </c>
      <c r="R30" s="139">
        <f t="shared" si="5"/>
        <v>297</v>
      </c>
      <c r="S30" s="165">
        <f t="shared" si="5"/>
        <v>208</v>
      </c>
      <c r="T30" s="137">
        <f t="shared" si="5"/>
        <v>548</v>
      </c>
      <c r="U30" s="139">
        <f t="shared" si="5"/>
        <v>250</v>
      </c>
      <c r="V30" s="139">
        <f t="shared" si="5"/>
        <v>597</v>
      </c>
      <c r="W30" s="139">
        <f t="shared" si="5"/>
        <v>282</v>
      </c>
      <c r="X30" s="139">
        <f t="shared" si="5"/>
        <v>458</v>
      </c>
      <c r="Y30" s="139">
        <f t="shared" si="5"/>
        <v>306</v>
      </c>
      <c r="Z30" s="139">
        <f t="shared" si="5"/>
        <v>369</v>
      </c>
      <c r="AA30" s="139">
        <f t="shared" si="5"/>
        <v>251</v>
      </c>
      <c r="AB30" s="139">
        <f t="shared" si="5"/>
        <v>331</v>
      </c>
      <c r="AC30" s="139">
        <f t="shared" si="5"/>
        <v>239</v>
      </c>
      <c r="AD30" s="139">
        <f t="shared" si="5"/>
        <v>488</v>
      </c>
      <c r="AE30" s="138">
        <f t="shared" si="5"/>
        <v>385</v>
      </c>
      <c r="AF30" s="166">
        <f>AF21+AF22+AF24+AF23+AF25+AF26+AF27+AF28+AF29</f>
        <v>2791</v>
      </c>
      <c r="AG30" s="167">
        <f>AG21+AG22+AG24+AG23+AG25+AG26+AG27+AG28+AG29</f>
        <v>1713</v>
      </c>
    </row>
  </sheetData>
  <sheetProtection/>
  <mergeCells count="38">
    <mergeCell ref="T5:U5"/>
    <mergeCell ref="V5:W5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B16:C16"/>
    <mergeCell ref="C18:C20"/>
    <mergeCell ref="D18:E19"/>
    <mergeCell ref="F18:S18"/>
    <mergeCell ref="T18:AE18"/>
    <mergeCell ref="X19:Y19"/>
    <mergeCell ref="Z19:AA19"/>
    <mergeCell ref="AB19:AC19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X5:Y5"/>
    <mergeCell ref="Z5:AA5"/>
    <mergeCell ref="L5:M5"/>
    <mergeCell ref="N5:O5"/>
    <mergeCell ref="P5:Q5"/>
    <mergeCell ref="R5:S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">
      <selection activeCell="AI24" sqref="AI24"/>
    </sheetView>
  </sheetViews>
  <sheetFormatPr defaultColWidth="9.00390625" defaultRowHeight="12.75"/>
  <cols>
    <col min="1" max="1" width="18.50390625" style="0" customWidth="1"/>
    <col min="2" max="37" width="6.50390625" style="0" customWidth="1"/>
    <col min="38" max="47" width="7.625" style="0" customWidth="1"/>
  </cols>
  <sheetData>
    <row r="1" ht="19.5" customHeight="1"/>
    <row r="2" spans="1:50" ht="30" customHeight="1">
      <c r="A2" s="415" t="s">
        <v>61</v>
      </c>
      <c r="B2" s="415"/>
      <c r="C2" s="415"/>
      <c r="D2" s="416" t="s">
        <v>94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9"/>
      <c r="AW2" s="169"/>
      <c r="AX2" s="169"/>
    </row>
    <row r="3" spans="1:50" ht="19.5" customHeight="1">
      <c r="A3" s="415"/>
      <c r="B3" s="415"/>
      <c r="C3" s="415"/>
      <c r="D3" s="418" t="str">
        <f>'ogolne (1)'!M3</f>
        <v>od 01 stycznia 2016 roku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9"/>
      <c r="T3" s="420" t="str">
        <f>'ogolne (1)'!Y3</f>
        <v>do 31 stycznia 2016 roku</v>
      </c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1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69"/>
      <c r="AW3" s="169"/>
      <c r="AX3" s="169"/>
    </row>
    <row r="4" spans="1:47" ht="13.5" customHeight="1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</row>
    <row r="5" spans="1:47" ht="22.5" customHeight="1">
      <c r="A5" s="422" t="s">
        <v>95</v>
      </c>
      <c r="B5" s="425" t="s">
        <v>96</v>
      </c>
      <c r="C5" s="426"/>
      <c r="D5" s="429" t="s">
        <v>97</v>
      </c>
      <c r="E5" s="430"/>
      <c r="F5" s="433" t="s">
        <v>98</v>
      </c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5"/>
      <c r="AL5" s="172"/>
      <c r="AM5" s="172"/>
      <c r="AN5" s="172"/>
      <c r="AO5" s="172"/>
      <c r="AP5" s="172"/>
      <c r="AQ5" s="172"/>
      <c r="AR5" s="172"/>
      <c r="AS5" s="172"/>
      <c r="AT5" s="172"/>
      <c r="AU5" s="172"/>
    </row>
    <row r="6" spans="1:47" ht="21.75" customHeight="1">
      <c r="A6" s="423"/>
      <c r="B6" s="427"/>
      <c r="C6" s="428"/>
      <c r="D6" s="431"/>
      <c r="E6" s="432"/>
      <c r="F6" s="436" t="s">
        <v>99</v>
      </c>
      <c r="G6" s="436"/>
      <c r="H6" s="438" t="s">
        <v>100</v>
      </c>
      <c r="I6" s="438"/>
      <c r="J6" s="447" t="s">
        <v>101</v>
      </c>
      <c r="K6" s="436"/>
      <c r="L6" s="438" t="s">
        <v>102</v>
      </c>
      <c r="M6" s="438"/>
      <c r="N6" s="449" t="s">
        <v>98</v>
      </c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173"/>
      <c r="AM6" s="173"/>
      <c r="AN6" s="173"/>
      <c r="AO6" s="173"/>
      <c r="AP6" s="173"/>
      <c r="AQ6" s="173"/>
      <c r="AR6" s="173"/>
      <c r="AS6" s="173"/>
      <c r="AT6" s="173"/>
      <c r="AU6" s="173"/>
    </row>
    <row r="7" spans="1:47" ht="86.25" customHeight="1">
      <c r="A7" s="423"/>
      <c r="B7" s="427"/>
      <c r="C7" s="428"/>
      <c r="D7" s="431"/>
      <c r="E7" s="432"/>
      <c r="F7" s="437"/>
      <c r="G7" s="437"/>
      <c r="H7" s="438"/>
      <c r="I7" s="438"/>
      <c r="J7" s="448"/>
      <c r="K7" s="437"/>
      <c r="L7" s="438"/>
      <c r="M7" s="438"/>
      <c r="N7" s="439" t="s">
        <v>103</v>
      </c>
      <c r="O7" s="440"/>
      <c r="P7" s="439" t="s">
        <v>104</v>
      </c>
      <c r="Q7" s="440"/>
      <c r="R7" s="439" t="s">
        <v>105</v>
      </c>
      <c r="S7" s="440"/>
      <c r="T7" s="439" t="s">
        <v>106</v>
      </c>
      <c r="U7" s="440"/>
      <c r="V7" s="438" t="s">
        <v>107</v>
      </c>
      <c r="W7" s="438"/>
      <c r="X7" s="438" t="s">
        <v>108</v>
      </c>
      <c r="Y7" s="438"/>
      <c r="Z7" s="438" t="s">
        <v>109</v>
      </c>
      <c r="AA7" s="438"/>
      <c r="AB7" s="457" t="s">
        <v>110</v>
      </c>
      <c r="AC7" s="457"/>
      <c r="AD7" s="439" t="s">
        <v>111</v>
      </c>
      <c r="AE7" s="440"/>
      <c r="AF7" s="439" t="s">
        <v>112</v>
      </c>
      <c r="AG7" s="440"/>
      <c r="AH7" s="439" t="s">
        <v>113</v>
      </c>
      <c r="AI7" s="440"/>
      <c r="AJ7" s="439" t="s">
        <v>114</v>
      </c>
      <c r="AK7" s="441"/>
      <c r="AL7" s="173"/>
      <c r="AM7" s="173"/>
      <c r="AN7" s="173"/>
      <c r="AO7" s="173"/>
      <c r="AP7" s="173"/>
      <c r="AQ7" s="173"/>
      <c r="AR7" s="173"/>
      <c r="AS7" s="173"/>
      <c r="AT7" s="173"/>
      <c r="AU7" s="173"/>
    </row>
    <row r="8" spans="1:47" ht="19.5" customHeight="1" thickBot="1">
      <c r="A8" s="424"/>
      <c r="B8" s="174" t="s">
        <v>26</v>
      </c>
      <c r="C8" s="175" t="s">
        <v>27</v>
      </c>
      <c r="D8" s="78" t="s">
        <v>26</v>
      </c>
      <c r="E8" s="20" t="s">
        <v>27</v>
      </c>
      <c r="F8" s="15" t="s">
        <v>26</v>
      </c>
      <c r="G8" s="18" t="s">
        <v>27</v>
      </c>
      <c r="H8" s="19" t="s">
        <v>26</v>
      </c>
      <c r="I8" s="20" t="s">
        <v>27</v>
      </c>
      <c r="J8" s="15" t="s">
        <v>26</v>
      </c>
      <c r="K8" s="18" t="s">
        <v>27</v>
      </c>
      <c r="L8" s="19" t="s">
        <v>26</v>
      </c>
      <c r="M8" s="20" t="s">
        <v>27</v>
      </c>
      <c r="N8" s="15" t="s">
        <v>26</v>
      </c>
      <c r="O8" s="18" t="s">
        <v>27</v>
      </c>
      <c r="P8" s="15" t="s">
        <v>26</v>
      </c>
      <c r="Q8" s="18" t="s">
        <v>27</v>
      </c>
      <c r="R8" s="15" t="s">
        <v>26</v>
      </c>
      <c r="S8" s="18" t="s">
        <v>27</v>
      </c>
      <c r="T8" s="15" t="s">
        <v>26</v>
      </c>
      <c r="U8" s="18" t="s">
        <v>27</v>
      </c>
      <c r="V8" s="19" t="s">
        <v>26</v>
      </c>
      <c r="W8" s="20" t="s">
        <v>27</v>
      </c>
      <c r="X8" s="19" t="s">
        <v>26</v>
      </c>
      <c r="Y8" s="20" t="s">
        <v>27</v>
      </c>
      <c r="Z8" s="19" t="s">
        <v>26</v>
      </c>
      <c r="AA8" s="176" t="s">
        <v>27</v>
      </c>
      <c r="AB8" s="177" t="s">
        <v>26</v>
      </c>
      <c r="AC8" s="20" t="s">
        <v>27</v>
      </c>
      <c r="AD8" s="15">
        <v>82</v>
      </c>
      <c r="AE8" s="18" t="s">
        <v>27</v>
      </c>
      <c r="AF8" s="15" t="s">
        <v>26</v>
      </c>
      <c r="AG8" s="18" t="s">
        <v>27</v>
      </c>
      <c r="AH8" s="15" t="s">
        <v>26</v>
      </c>
      <c r="AI8" s="18" t="s">
        <v>27</v>
      </c>
      <c r="AJ8" s="15" t="s">
        <v>26</v>
      </c>
      <c r="AK8" s="79" t="s">
        <v>27</v>
      </c>
      <c r="AL8" s="178"/>
      <c r="AM8" s="178"/>
      <c r="AN8" s="178"/>
      <c r="AO8" s="178"/>
      <c r="AP8" s="178"/>
      <c r="AQ8" s="178"/>
      <c r="AR8" s="178"/>
      <c r="AS8" s="178"/>
      <c r="AT8" s="178"/>
      <c r="AU8" s="178"/>
    </row>
    <row r="9" spans="1:47" ht="21" customHeight="1">
      <c r="A9" s="179" t="s">
        <v>115</v>
      </c>
      <c r="B9" s="180">
        <f>F9+L9+D24+H24+L24+N24+R24+T24+V24+X24+Z24+AB24+AD24+AF24+AH24+AJ24</f>
        <v>122</v>
      </c>
      <c r="C9" s="181">
        <f>G9+M9+E24+I24+M24+O24+S24+U24+W24+Y24+AA24+AC24+AE24+AG24+AI24+AK24</f>
        <v>59</v>
      </c>
      <c r="D9" s="182">
        <v>81</v>
      </c>
      <c r="E9" s="183">
        <v>38</v>
      </c>
      <c r="F9" s="183">
        <v>60</v>
      </c>
      <c r="G9" s="183">
        <v>27</v>
      </c>
      <c r="H9" s="183">
        <v>3</v>
      </c>
      <c r="I9" s="183">
        <v>2</v>
      </c>
      <c r="J9" s="183">
        <v>0</v>
      </c>
      <c r="K9" s="183">
        <v>0</v>
      </c>
      <c r="L9" s="183">
        <v>21</v>
      </c>
      <c r="M9" s="183">
        <v>11</v>
      </c>
      <c r="N9" s="183">
        <v>0</v>
      </c>
      <c r="O9" s="183">
        <v>0</v>
      </c>
      <c r="P9" s="183">
        <v>0</v>
      </c>
      <c r="Q9" s="183">
        <v>0</v>
      </c>
      <c r="R9" s="183">
        <v>18</v>
      </c>
      <c r="S9" s="183">
        <v>8</v>
      </c>
      <c r="T9" s="183">
        <v>0</v>
      </c>
      <c r="U9" s="183">
        <v>0</v>
      </c>
      <c r="V9" s="183">
        <v>1</v>
      </c>
      <c r="W9" s="183">
        <v>1</v>
      </c>
      <c r="X9" s="183">
        <v>2</v>
      </c>
      <c r="Y9" s="183">
        <v>2</v>
      </c>
      <c r="Z9" s="183">
        <v>0</v>
      </c>
      <c r="AA9" s="183">
        <v>0</v>
      </c>
      <c r="AB9" s="183">
        <v>0</v>
      </c>
      <c r="AC9" s="183">
        <v>0</v>
      </c>
      <c r="AD9" s="183">
        <v>0</v>
      </c>
      <c r="AE9" s="183">
        <v>0</v>
      </c>
      <c r="AF9" s="183">
        <v>0</v>
      </c>
      <c r="AG9" s="184">
        <v>0</v>
      </c>
      <c r="AH9" s="183">
        <v>0</v>
      </c>
      <c r="AI9" s="185">
        <v>0</v>
      </c>
      <c r="AJ9" s="183">
        <v>0</v>
      </c>
      <c r="AK9" s="186">
        <v>0</v>
      </c>
      <c r="AL9" s="187"/>
      <c r="AM9" s="187"/>
      <c r="AN9" s="187"/>
      <c r="AO9" s="187"/>
      <c r="AP9" s="187"/>
      <c r="AQ9" s="187"/>
      <c r="AR9" s="187"/>
      <c r="AS9" s="187"/>
      <c r="AT9" s="187"/>
      <c r="AU9" s="187"/>
    </row>
    <row r="10" spans="1:47" ht="21" customHeight="1">
      <c r="A10" s="188" t="s">
        <v>30</v>
      </c>
      <c r="B10" s="189">
        <f aca="true" t="shared" si="0" ref="B10:C17">F10+L10+D25+H25+L25+N25+R25+T25+V25+X25+Z25+AB25+AD25+AF25+AH25+AJ25</f>
        <v>16</v>
      </c>
      <c r="C10" s="190">
        <f t="shared" si="0"/>
        <v>8</v>
      </c>
      <c r="D10" s="191">
        <v>9</v>
      </c>
      <c r="E10" s="192">
        <v>6</v>
      </c>
      <c r="F10" s="192">
        <v>8</v>
      </c>
      <c r="G10" s="192">
        <v>5</v>
      </c>
      <c r="H10" s="192">
        <v>0</v>
      </c>
      <c r="I10" s="192">
        <v>0</v>
      </c>
      <c r="J10" s="183">
        <v>0</v>
      </c>
      <c r="K10" s="192">
        <v>0</v>
      </c>
      <c r="L10" s="192">
        <v>1</v>
      </c>
      <c r="M10" s="192">
        <v>1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2">
        <v>1</v>
      </c>
      <c r="W10" s="192">
        <v>1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3">
        <v>0</v>
      </c>
      <c r="AH10" s="192">
        <v>0</v>
      </c>
      <c r="AI10" s="194">
        <v>0</v>
      </c>
      <c r="AJ10" s="192">
        <v>0</v>
      </c>
      <c r="AK10" s="195">
        <v>0</v>
      </c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</row>
    <row r="11" spans="1:47" ht="21" customHeight="1">
      <c r="A11" s="188" t="s">
        <v>32</v>
      </c>
      <c r="B11" s="189">
        <f t="shared" si="0"/>
        <v>29</v>
      </c>
      <c r="C11" s="190">
        <f t="shared" si="0"/>
        <v>11</v>
      </c>
      <c r="D11" s="191">
        <v>24</v>
      </c>
      <c r="E11" s="192">
        <v>11</v>
      </c>
      <c r="F11" s="192">
        <v>21</v>
      </c>
      <c r="G11" s="192">
        <v>11</v>
      </c>
      <c r="H11" s="192">
        <v>0</v>
      </c>
      <c r="I11" s="192">
        <v>0</v>
      </c>
      <c r="J11" s="183">
        <v>0</v>
      </c>
      <c r="K11" s="192">
        <v>0</v>
      </c>
      <c r="L11" s="192">
        <v>3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3</v>
      </c>
      <c r="S11" s="192">
        <v>0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3">
        <v>0</v>
      </c>
      <c r="AH11" s="192">
        <v>0</v>
      </c>
      <c r="AI11" s="194">
        <v>0</v>
      </c>
      <c r="AJ11" s="192">
        <v>0</v>
      </c>
      <c r="AK11" s="195">
        <v>0</v>
      </c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</row>
    <row r="12" spans="1:47" ht="21" customHeight="1">
      <c r="A12" s="188" t="s">
        <v>34</v>
      </c>
      <c r="B12" s="189">
        <f t="shared" si="0"/>
        <v>31</v>
      </c>
      <c r="C12" s="190">
        <f t="shared" si="0"/>
        <v>11</v>
      </c>
      <c r="D12" s="191">
        <v>20</v>
      </c>
      <c r="E12" s="192">
        <v>7</v>
      </c>
      <c r="F12" s="192">
        <v>17</v>
      </c>
      <c r="G12" s="192">
        <v>7</v>
      </c>
      <c r="H12" s="192">
        <v>0</v>
      </c>
      <c r="I12" s="192">
        <v>0</v>
      </c>
      <c r="J12" s="183">
        <v>0</v>
      </c>
      <c r="K12" s="192">
        <v>0</v>
      </c>
      <c r="L12" s="192">
        <v>3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1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2</v>
      </c>
      <c r="Y12" s="196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3">
        <v>0</v>
      </c>
      <c r="AH12" s="192">
        <v>0</v>
      </c>
      <c r="AI12" s="194">
        <v>0</v>
      </c>
      <c r="AJ12" s="192">
        <v>0</v>
      </c>
      <c r="AK12" s="195">
        <v>0</v>
      </c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</row>
    <row r="13" spans="1:47" ht="21" customHeight="1">
      <c r="A13" s="188" t="s">
        <v>36</v>
      </c>
      <c r="B13" s="189">
        <f t="shared" si="0"/>
        <v>21</v>
      </c>
      <c r="C13" s="190">
        <f t="shared" si="0"/>
        <v>11</v>
      </c>
      <c r="D13" s="191">
        <v>13</v>
      </c>
      <c r="E13" s="192">
        <v>6</v>
      </c>
      <c r="F13" s="192">
        <v>10</v>
      </c>
      <c r="G13" s="192">
        <v>5</v>
      </c>
      <c r="H13" s="192">
        <v>1</v>
      </c>
      <c r="I13" s="192">
        <v>0</v>
      </c>
      <c r="J13" s="183">
        <v>0</v>
      </c>
      <c r="K13" s="192">
        <v>0</v>
      </c>
      <c r="L13" s="192">
        <v>3</v>
      </c>
      <c r="M13" s="192">
        <v>1</v>
      </c>
      <c r="N13" s="192">
        <v>0</v>
      </c>
      <c r="O13" s="192">
        <v>0</v>
      </c>
      <c r="P13" s="192">
        <v>0</v>
      </c>
      <c r="Q13" s="192">
        <v>0</v>
      </c>
      <c r="R13" s="192">
        <v>3</v>
      </c>
      <c r="S13" s="192">
        <v>1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  <c r="AG13" s="193">
        <v>0</v>
      </c>
      <c r="AH13" s="192">
        <v>0</v>
      </c>
      <c r="AI13" s="194">
        <v>0</v>
      </c>
      <c r="AJ13" s="192">
        <v>0</v>
      </c>
      <c r="AK13" s="195">
        <v>0</v>
      </c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</row>
    <row r="14" spans="1:47" ht="21" customHeight="1">
      <c r="A14" s="188" t="s">
        <v>38</v>
      </c>
      <c r="B14" s="189">
        <f t="shared" si="0"/>
        <v>24</v>
      </c>
      <c r="C14" s="190">
        <f t="shared" si="0"/>
        <v>9</v>
      </c>
      <c r="D14" s="191">
        <v>20</v>
      </c>
      <c r="E14" s="192">
        <v>7</v>
      </c>
      <c r="F14" s="192">
        <v>18</v>
      </c>
      <c r="G14" s="192">
        <v>6</v>
      </c>
      <c r="H14" s="192">
        <v>0</v>
      </c>
      <c r="I14" s="192">
        <v>0</v>
      </c>
      <c r="J14" s="183">
        <v>0</v>
      </c>
      <c r="K14" s="192">
        <v>0</v>
      </c>
      <c r="L14" s="192">
        <v>2</v>
      </c>
      <c r="M14" s="192">
        <v>1</v>
      </c>
      <c r="N14" s="192">
        <v>0</v>
      </c>
      <c r="O14" s="192">
        <v>0</v>
      </c>
      <c r="P14" s="192">
        <v>0</v>
      </c>
      <c r="Q14" s="192">
        <v>0</v>
      </c>
      <c r="R14" s="192">
        <v>2</v>
      </c>
      <c r="S14" s="192">
        <v>1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3">
        <v>0</v>
      </c>
      <c r="AH14" s="192">
        <v>0</v>
      </c>
      <c r="AI14" s="194">
        <v>0</v>
      </c>
      <c r="AJ14" s="192">
        <v>0</v>
      </c>
      <c r="AK14" s="195">
        <v>0</v>
      </c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</row>
    <row r="15" spans="1:47" ht="21" customHeight="1">
      <c r="A15" s="188" t="s">
        <v>40</v>
      </c>
      <c r="B15" s="189">
        <f t="shared" si="0"/>
        <v>49</v>
      </c>
      <c r="C15" s="190">
        <f t="shared" si="0"/>
        <v>21</v>
      </c>
      <c r="D15" s="191">
        <v>31</v>
      </c>
      <c r="E15" s="192">
        <v>12</v>
      </c>
      <c r="F15" s="192">
        <v>24</v>
      </c>
      <c r="G15" s="192">
        <v>12</v>
      </c>
      <c r="H15" s="192">
        <v>0</v>
      </c>
      <c r="I15" s="192">
        <v>0</v>
      </c>
      <c r="J15" s="183">
        <v>0</v>
      </c>
      <c r="K15" s="192">
        <v>0</v>
      </c>
      <c r="L15" s="192">
        <v>7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7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>
        <v>0</v>
      </c>
      <c r="AB15" s="192">
        <v>0</v>
      </c>
      <c r="AC15" s="192">
        <v>0</v>
      </c>
      <c r="AD15" s="192">
        <v>0</v>
      </c>
      <c r="AE15" s="192">
        <v>0</v>
      </c>
      <c r="AF15" s="192">
        <v>0</v>
      </c>
      <c r="AG15" s="193">
        <v>0</v>
      </c>
      <c r="AH15" s="192">
        <v>0</v>
      </c>
      <c r="AI15" s="194">
        <v>0</v>
      </c>
      <c r="AJ15" s="192">
        <v>0</v>
      </c>
      <c r="AK15" s="195">
        <v>0</v>
      </c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</row>
    <row r="16" spans="1:47" ht="21" customHeight="1">
      <c r="A16" s="188" t="s">
        <v>116</v>
      </c>
      <c r="B16" s="189">
        <f t="shared" si="0"/>
        <v>38</v>
      </c>
      <c r="C16" s="190">
        <f t="shared" si="0"/>
        <v>24</v>
      </c>
      <c r="D16" s="191">
        <v>26</v>
      </c>
      <c r="E16" s="192">
        <v>15</v>
      </c>
      <c r="F16" s="192">
        <v>21</v>
      </c>
      <c r="G16" s="192">
        <v>14</v>
      </c>
      <c r="H16" s="192">
        <v>0</v>
      </c>
      <c r="I16" s="192">
        <v>0</v>
      </c>
      <c r="J16" s="183">
        <v>0</v>
      </c>
      <c r="K16" s="192">
        <v>0</v>
      </c>
      <c r="L16" s="192">
        <v>5</v>
      </c>
      <c r="M16" s="192">
        <v>1</v>
      </c>
      <c r="N16" s="192">
        <v>0</v>
      </c>
      <c r="O16" s="192">
        <v>0</v>
      </c>
      <c r="P16" s="192">
        <v>0</v>
      </c>
      <c r="Q16" s="192">
        <v>0</v>
      </c>
      <c r="R16" s="192">
        <v>4</v>
      </c>
      <c r="S16" s="192">
        <v>0</v>
      </c>
      <c r="T16" s="192">
        <v>0</v>
      </c>
      <c r="U16" s="192">
        <v>0</v>
      </c>
      <c r="V16" s="192">
        <v>0</v>
      </c>
      <c r="W16" s="192">
        <v>0</v>
      </c>
      <c r="X16" s="192">
        <v>1</v>
      </c>
      <c r="Y16" s="192">
        <v>1</v>
      </c>
      <c r="Z16" s="192">
        <v>0</v>
      </c>
      <c r="AA16" s="192">
        <v>0</v>
      </c>
      <c r="AB16" s="192">
        <v>0</v>
      </c>
      <c r="AC16" s="192">
        <v>0</v>
      </c>
      <c r="AD16" s="192">
        <v>0</v>
      </c>
      <c r="AE16" s="192">
        <v>0</v>
      </c>
      <c r="AF16" s="192">
        <v>0</v>
      </c>
      <c r="AG16" s="193">
        <v>0</v>
      </c>
      <c r="AH16" s="192">
        <v>0</v>
      </c>
      <c r="AI16" s="194">
        <v>0</v>
      </c>
      <c r="AJ16" s="192">
        <v>0</v>
      </c>
      <c r="AK16" s="195">
        <v>0</v>
      </c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</row>
    <row r="17" spans="1:47" ht="21" customHeight="1">
      <c r="A17" s="188" t="s">
        <v>43</v>
      </c>
      <c r="B17" s="197">
        <f t="shared" si="0"/>
        <v>44</v>
      </c>
      <c r="C17" s="198">
        <f>G17+M17+E32+I32+M32+O32+S32+U32+W32+Y32+AA32+AC32+AE32+AG32+AI32+AK32</f>
        <v>20</v>
      </c>
      <c r="D17" s="191">
        <v>25</v>
      </c>
      <c r="E17" s="192">
        <v>13</v>
      </c>
      <c r="F17" s="192">
        <v>18</v>
      </c>
      <c r="G17" s="192">
        <v>10</v>
      </c>
      <c r="H17" s="192">
        <v>0</v>
      </c>
      <c r="I17" s="192">
        <v>0</v>
      </c>
      <c r="J17" s="183">
        <v>0</v>
      </c>
      <c r="K17" s="192">
        <v>0</v>
      </c>
      <c r="L17" s="192">
        <v>7</v>
      </c>
      <c r="M17" s="192">
        <v>3</v>
      </c>
      <c r="N17" s="192">
        <v>0</v>
      </c>
      <c r="O17" s="192">
        <v>0</v>
      </c>
      <c r="P17" s="192">
        <v>0</v>
      </c>
      <c r="Q17" s="192">
        <v>0</v>
      </c>
      <c r="R17" s="192">
        <v>6</v>
      </c>
      <c r="S17" s="192">
        <v>2</v>
      </c>
      <c r="T17" s="192">
        <v>0</v>
      </c>
      <c r="U17" s="192">
        <v>0</v>
      </c>
      <c r="V17" s="192">
        <v>0</v>
      </c>
      <c r="W17" s="192">
        <v>0</v>
      </c>
      <c r="X17" s="192">
        <v>1</v>
      </c>
      <c r="Y17" s="196">
        <v>1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  <c r="AG17" s="193">
        <v>0</v>
      </c>
      <c r="AH17" s="192">
        <v>0</v>
      </c>
      <c r="AI17" s="194">
        <v>0</v>
      </c>
      <c r="AJ17" s="192">
        <v>0</v>
      </c>
      <c r="AK17" s="195">
        <v>0</v>
      </c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</row>
    <row r="18" spans="1:47" ht="30" customHeight="1" thickBot="1">
      <c r="A18" s="199" t="s">
        <v>45</v>
      </c>
      <c r="B18" s="200">
        <f>B9+B10+B11+B12+B13+B14+B15+B16+B17</f>
        <v>374</v>
      </c>
      <c r="C18" s="201">
        <f>C9+C10+C11+C12+C13+C14+C15+C16+C17</f>
        <v>174</v>
      </c>
      <c r="D18" s="202">
        <f aca="true" t="shared" si="1" ref="D18:AK18">D9+D10+D11+D12+D13+D14+D15+D16+D17</f>
        <v>249</v>
      </c>
      <c r="E18" s="203">
        <f t="shared" si="1"/>
        <v>115</v>
      </c>
      <c r="F18" s="203">
        <f t="shared" si="1"/>
        <v>197</v>
      </c>
      <c r="G18" s="203">
        <f t="shared" si="1"/>
        <v>97</v>
      </c>
      <c r="H18" s="203">
        <f t="shared" si="1"/>
        <v>4</v>
      </c>
      <c r="I18" s="203">
        <f t="shared" si="1"/>
        <v>2</v>
      </c>
      <c r="J18" s="203">
        <f t="shared" si="1"/>
        <v>0</v>
      </c>
      <c r="K18" s="203">
        <f t="shared" si="1"/>
        <v>0</v>
      </c>
      <c r="L18" s="203">
        <f t="shared" si="1"/>
        <v>52</v>
      </c>
      <c r="M18" s="203">
        <f t="shared" si="1"/>
        <v>18</v>
      </c>
      <c r="N18" s="203">
        <f t="shared" si="1"/>
        <v>0</v>
      </c>
      <c r="O18" s="203">
        <f t="shared" si="1"/>
        <v>0</v>
      </c>
      <c r="P18" s="203">
        <f t="shared" si="1"/>
        <v>0</v>
      </c>
      <c r="Q18" s="203">
        <f t="shared" si="1"/>
        <v>0</v>
      </c>
      <c r="R18" s="203">
        <f t="shared" si="1"/>
        <v>44</v>
      </c>
      <c r="S18" s="203">
        <f t="shared" si="1"/>
        <v>12</v>
      </c>
      <c r="T18" s="203">
        <f t="shared" si="1"/>
        <v>0</v>
      </c>
      <c r="U18" s="203">
        <f t="shared" si="1"/>
        <v>0</v>
      </c>
      <c r="V18" s="203">
        <f t="shared" si="1"/>
        <v>2</v>
      </c>
      <c r="W18" s="203">
        <f t="shared" si="1"/>
        <v>2</v>
      </c>
      <c r="X18" s="203">
        <f t="shared" si="1"/>
        <v>6</v>
      </c>
      <c r="Y18" s="203">
        <f t="shared" si="1"/>
        <v>4</v>
      </c>
      <c r="Z18" s="203">
        <f t="shared" si="1"/>
        <v>0</v>
      </c>
      <c r="AA18" s="203">
        <f t="shared" si="1"/>
        <v>0</v>
      </c>
      <c r="AB18" s="203">
        <f t="shared" si="1"/>
        <v>0</v>
      </c>
      <c r="AC18" s="203">
        <f t="shared" si="1"/>
        <v>0</v>
      </c>
      <c r="AD18" s="203">
        <f t="shared" si="1"/>
        <v>0</v>
      </c>
      <c r="AE18" s="203">
        <f t="shared" si="1"/>
        <v>0</v>
      </c>
      <c r="AF18" s="203">
        <f t="shared" si="1"/>
        <v>0</v>
      </c>
      <c r="AG18" s="203">
        <f t="shared" si="1"/>
        <v>0</v>
      </c>
      <c r="AH18" s="203">
        <f t="shared" si="1"/>
        <v>0</v>
      </c>
      <c r="AI18" s="203">
        <f t="shared" si="1"/>
        <v>0</v>
      </c>
      <c r="AJ18" s="203">
        <f t="shared" si="1"/>
        <v>0</v>
      </c>
      <c r="AK18" s="204">
        <f t="shared" si="1"/>
        <v>0</v>
      </c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</row>
    <row r="19" ht="41.25" customHeight="1" thickBot="1"/>
    <row r="20" spans="1:37" ht="13.5" customHeight="1">
      <c r="A20" s="422" t="s">
        <v>95</v>
      </c>
      <c r="B20" s="425" t="s">
        <v>96</v>
      </c>
      <c r="C20" s="426"/>
      <c r="D20" s="442" t="s">
        <v>98</v>
      </c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5"/>
    </row>
    <row r="21" spans="1:37" ht="13.5" customHeight="1">
      <c r="A21" s="423"/>
      <c r="B21" s="427"/>
      <c r="C21" s="428"/>
      <c r="D21" s="443" t="s">
        <v>117</v>
      </c>
      <c r="E21" s="436"/>
      <c r="F21" s="446" t="s">
        <v>10</v>
      </c>
      <c r="G21" s="446"/>
      <c r="H21" s="458" t="s">
        <v>118</v>
      </c>
      <c r="I21" s="458"/>
      <c r="J21" s="464" t="s">
        <v>10</v>
      </c>
      <c r="K21" s="465"/>
      <c r="L21" s="453" t="s">
        <v>119</v>
      </c>
      <c r="M21" s="466"/>
      <c r="N21" s="458" t="s">
        <v>120</v>
      </c>
      <c r="O21" s="458"/>
      <c r="P21" s="452" t="s">
        <v>10</v>
      </c>
      <c r="Q21" s="452"/>
      <c r="R21" s="453" t="s">
        <v>121</v>
      </c>
      <c r="S21" s="454"/>
      <c r="T21" s="458" t="s">
        <v>122</v>
      </c>
      <c r="U21" s="458"/>
      <c r="V21" s="453" t="s">
        <v>123</v>
      </c>
      <c r="W21" s="454"/>
      <c r="X21" s="458" t="s">
        <v>124</v>
      </c>
      <c r="Y21" s="458"/>
      <c r="Z21" s="458" t="s">
        <v>125</v>
      </c>
      <c r="AA21" s="458"/>
      <c r="AB21" s="453" t="s">
        <v>126</v>
      </c>
      <c r="AC21" s="454"/>
      <c r="AD21" s="458" t="s">
        <v>127</v>
      </c>
      <c r="AE21" s="458"/>
      <c r="AF21" s="458" t="s">
        <v>128</v>
      </c>
      <c r="AG21" s="458"/>
      <c r="AH21" s="458" t="s">
        <v>129</v>
      </c>
      <c r="AI21" s="458"/>
      <c r="AJ21" s="458" t="s">
        <v>130</v>
      </c>
      <c r="AK21" s="459"/>
    </row>
    <row r="22" spans="1:37" ht="67.5" customHeight="1">
      <c r="A22" s="423"/>
      <c r="B22" s="427"/>
      <c r="C22" s="428"/>
      <c r="D22" s="444"/>
      <c r="E22" s="445"/>
      <c r="F22" s="438" t="s">
        <v>131</v>
      </c>
      <c r="G22" s="438"/>
      <c r="H22" s="458"/>
      <c r="I22" s="458"/>
      <c r="J22" s="460" t="s">
        <v>132</v>
      </c>
      <c r="K22" s="438"/>
      <c r="L22" s="462"/>
      <c r="M22" s="467"/>
      <c r="N22" s="458"/>
      <c r="O22" s="458"/>
      <c r="P22" s="461" t="s">
        <v>133</v>
      </c>
      <c r="Q22" s="440"/>
      <c r="R22" s="455"/>
      <c r="S22" s="456"/>
      <c r="T22" s="458"/>
      <c r="U22" s="458"/>
      <c r="V22" s="462"/>
      <c r="W22" s="463"/>
      <c r="X22" s="458"/>
      <c r="Y22" s="458"/>
      <c r="Z22" s="458"/>
      <c r="AA22" s="458"/>
      <c r="AB22" s="462"/>
      <c r="AC22" s="463"/>
      <c r="AD22" s="458"/>
      <c r="AE22" s="458"/>
      <c r="AF22" s="458"/>
      <c r="AG22" s="458"/>
      <c r="AH22" s="458"/>
      <c r="AI22" s="458"/>
      <c r="AJ22" s="458"/>
      <c r="AK22" s="459"/>
    </row>
    <row r="23" spans="1:37" ht="15" customHeight="1" thickBot="1">
      <c r="A23" s="424"/>
      <c r="B23" s="17" t="s">
        <v>26</v>
      </c>
      <c r="C23" s="16" t="s">
        <v>27</v>
      </c>
      <c r="D23" s="206" t="s">
        <v>26</v>
      </c>
      <c r="E23" s="207" t="s">
        <v>27</v>
      </c>
      <c r="F23" s="208" t="s">
        <v>26</v>
      </c>
      <c r="G23" s="207" t="s">
        <v>27</v>
      </c>
      <c r="H23" s="208" t="s">
        <v>26</v>
      </c>
      <c r="I23" s="207" t="s">
        <v>27</v>
      </c>
      <c r="J23" s="208" t="s">
        <v>26</v>
      </c>
      <c r="K23" s="207" t="s">
        <v>27</v>
      </c>
      <c r="L23" s="208" t="s">
        <v>26</v>
      </c>
      <c r="M23" s="207" t="s">
        <v>27</v>
      </c>
      <c r="N23" s="208" t="s">
        <v>26</v>
      </c>
      <c r="O23" s="207" t="s">
        <v>27</v>
      </c>
      <c r="P23" s="209" t="s">
        <v>26</v>
      </c>
      <c r="Q23" s="210" t="s">
        <v>27</v>
      </c>
      <c r="R23" s="209" t="s">
        <v>26</v>
      </c>
      <c r="S23" s="210" t="s">
        <v>27</v>
      </c>
      <c r="T23" s="208" t="s">
        <v>26</v>
      </c>
      <c r="U23" s="207" t="s">
        <v>27</v>
      </c>
      <c r="V23" s="208" t="s">
        <v>26</v>
      </c>
      <c r="W23" s="207" t="s">
        <v>27</v>
      </c>
      <c r="X23" s="208" t="s">
        <v>26</v>
      </c>
      <c r="Y23" s="207" t="s">
        <v>27</v>
      </c>
      <c r="Z23" s="208" t="s">
        <v>26</v>
      </c>
      <c r="AA23" s="211" t="s">
        <v>27</v>
      </c>
      <c r="AB23" s="212" t="s">
        <v>26</v>
      </c>
      <c r="AC23" s="207" t="s">
        <v>27</v>
      </c>
      <c r="AD23" s="208" t="s">
        <v>26</v>
      </c>
      <c r="AE23" s="207" t="s">
        <v>27</v>
      </c>
      <c r="AF23" s="208" t="s">
        <v>26</v>
      </c>
      <c r="AG23" s="207" t="s">
        <v>27</v>
      </c>
      <c r="AH23" s="208" t="s">
        <v>26</v>
      </c>
      <c r="AI23" s="207" t="s">
        <v>27</v>
      </c>
      <c r="AJ23" s="208" t="s">
        <v>26</v>
      </c>
      <c r="AK23" s="213" t="s">
        <v>27</v>
      </c>
    </row>
    <row r="24" spans="1:37" ht="21" customHeight="1">
      <c r="A24" s="214" t="s">
        <v>115</v>
      </c>
      <c r="B24" s="215">
        <f>B9</f>
        <v>122</v>
      </c>
      <c r="C24" s="216">
        <f>C9</f>
        <v>59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19</v>
      </c>
      <c r="U24" s="218">
        <v>7</v>
      </c>
      <c r="V24" s="218">
        <v>0</v>
      </c>
      <c r="W24" s="218">
        <v>0</v>
      </c>
      <c r="X24" s="218">
        <v>5</v>
      </c>
      <c r="Y24" s="218">
        <v>2</v>
      </c>
      <c r="Z24" s="218">
        <v>10</v>
      </c>
      <c r="AA24" s="218">
        <v>7</v>
      </c>
      <c r="AB24" s="218">
        <v>0</v>
      </c>
      <c r="AC24" s="218">
        <v>0</v>
      </c>
      <c r="AD24" s="218">
        <v>0</v>
      </c>
      <c r="AE24" s="218">
        <v>0</v>
      </c>
      <c r="AF24" s="218">
        <v>0</v>
      </c>
      <c r="AG24" s="219">
        <v>0</v>
      </c>
      <c r="AH24" s="218">
        <v>5</v>
      </c>
      <c r="AI24" s="220">
        <v>5</v>
      </c>
      <c r="AJ24" s="218">
        <v>2</v>
      </c>
      <c r="AK24" s="221">
        <v>0</v>
      </c>
    </row>
    <row r="25" spans="1:37" ht="21" customHeight="1">
      <c r="A25" s="222" t="s">
        <v>30</v>
      </c>
      <c r="B25" s="223">
        <f>B10</f>
        <v>16</v>
      </c>
      <c r="C25" s="224">
        <f>C10</f>
        <v>8</v>
      </c>
      <c r="D25" s="225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7">
        <v>0</v>
      </c>
      <c r="K25" s="226">
        <v>0</v>
      </c>
      <c r="L25" s="226">
        <v>0</v>
      </c>
      <c r="M25" s="226">
        <v>0</v>
      </c>
      <c r="N25" s="226">
        <v>0</v>
      </c>
      <c r="O25" s="226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4</v>
      </c>
      <c r="U25" s="226">
        <v>1</v>
      </c>
      <c r="V25" s="226">
        <v>0</v>
      </c>
      <c r="W25" s="226">
        <v>0</v>
      </c>
      <c r="X25" s="226">
        <v>1</v>
      </c>
      <c r="Y25" s="226">
        <v>0</v>
      </c>
      <c r="Z25" s="226">
        <v>1</v>
      </c>
      <c r="AA25" s="226">
        <v>0</v>
      </c>
      <c r="AB25" s="226">
        <v>0</v>
      </c>
      <c r="AC25" s="226">
        <v>0</v>
      </c>
      <c r="AD25" s="226">
        <v>0</v>
      </c>
      <c r="AE25" s="226">
        <v>0</v>
      </c>
      <c r="AF25" s="226">
        <v>0</v>
      </c>
      <c r="AG25" s="228">
        <v>0</v>
      </c>
      <c r="AH25" s="226">
        <v>0</v>
      </c>
      <c r="AI25" s="229">
        <v>0</v>
      </c>
      <c r="AJ25" s="226">
        <v>1</v>
      </c>
      <c r="AK25" s="230">
        <v>1</v>
      </c>
    </row>
    <row r="26" spans="1:37" ht="21" customHeight="1">
      <c r="A26" s="222" t="s">
        <v>32</v>
      </c>
      <c r="B26" s="223">
        <f aca="true" t="shared" si="2" ref="B26:C32">B11</f>
        <v>29</v>
      </c>
      <c r="C26" s="224">
        <f t="shared" si="2"/>
        <v>11</v>
      </c>
      <c r="D26" s="225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7">
        <v>0</v>
      </c>
      <c r="K26" s="226">
        <v>0</v>
      </c>
      <c r="L26" s="226">
        <v>0</v>
      </c>
      <c r="M26" s="22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226">
        <v>1</v>
      </c>
      <c r="U26" s="226">
        <v>0</v>
      </c>
      <c r="V26" s="226">
        <v>0</v>
      </c>
      <c r="W26" s="226">
        <v>0</v>
      </c>
      <c r="X26" s="226">
        <v>2</v>
      </c>
      <c r="Y26" s="226">
        <v>0</v>
      </c>
      <c r="Z26" s="226">
        <v>0</v>
      </c>
      <c r="AA26" s="226">
        <v>0</v>
      </c>
      <c r="AB26" s="226">
        <v>0</v>
      </c>
      <c r="AC26" s="226">
        <v>0</v>
      </c>
      <c r="AD26" s="226">
        <v>0</v>
      </c>
      <c r="AE26" s="226">
        <v>0</v>
      </c>
      <c r="AF26" s="226">
        <v>1</v>
      </c>
      <c r="AG26" s="228">
        <v>0</v>
      </c>
      <c r="AH26" s="226">
        <v>0</v>
      </c>
      <c r="AI26" s="229">
        <v>0</v>
      </c>
      <c r="AJ26" s="226">
        <v>1</v>
      </c>
      <c r="AK26" s="230">
        <v>0</v>
      </c>
    </row>
    <row r="27" spans="1:37" ht="21" customHeight="1">
      <c r="A27" s="222" t="s">
        <v>34</v>
      </c>
      <c r="B27" s="223">
        <f t="shared" si="2"/>
        <v>31</v>
      </c>
      <c r="C27" s="224">
        <f t="shared" si="2"/>
        <v>11</v>
      </c>
      <c r="D27" s="225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7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4</v>
      </c>
      <c r="U27" s="226">
        <v>1</v>
      </c>
      <c r="V27" s="226">
        <v>0</v>
      </c>
      <c r="W27" s="226">
        <v>0</v>
      </c>
      <c r="X27" s="226">
        <v>3</v>
      </c>
      <c r="Y27" s="231">
        <v>1</v>
      </c>
      <c r="Z27" s="226">
        <v>4</v>
      </c>
      <c r="AA27" s="226">
        <v>2</v>
      </c>
      <c r="AB27" s="226">
        <v>0</v>
      </c>
      <c r="AC27" s="226">
        <v>0</v>
      </c>
      <c r="AD27" s="226">
        <v>0</v>
      </c>
      <c r="AE27" s="226">
        <v>0</v>
      </c>
      <c r="AF27" s="226">
        <v>0</v>
      </c>
      <c r="AG27" s="228">
        <v>0</v>
      </c>
      <c r="AH27" s="226">
        <v>0</v>
      </c>
      <c r="AI27" s="229">
        <v>0</v>
      </c>
      <c r="AJ27" s="226">
        <v>0</v>
      </c>
      <c r="AK27" s="230">
        <v>0</v>
      </c>
    </row>
    <row r="28" spans="1:37" ht="21" customHeight="1">
      <c r="A28" s="222" t="s">
        <v>36</v>
      </c>
      <c r="B28" s="223">
        <f t="shared" si="2"/>
        <v>21</v>
      </c>
      <c r="C28" s="224">
        <f t="shared" si="2"/>
        <v>11</v>
      </c>
      <c r="D28" s="225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7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3</v>
      </c>
      <c r="U28" s="226">
        <v>2</v>
      </c>
      <c r="V28" s="226">
        <v>0</v>
      </c>
      <c r="W28" s="226">
        <v>0</v>
      </c>
      <c r="X28" s="226">
        <v>1</v>
      </c>
      <c r="Y28" s="226">
        <v>1</v>
      </c>
      <c r="Z28" s="226">
        <v>2</v>
      </c>
      <c r="AA28" s="226">
        <v>0</v>
      </c>
      <c r="AB28" s="226">
        <v>0</v>
      </c>
      <c r="AC28" s="226">
        <v>0</v>
      </c>
      <c r="AD28" s="226">
        <v>0</v>
      </c>
      <c r="AE28" s="226">
        <v>0</v>
      </c>
      <c r="AF28" s="226">
        <v>0</v>
      </c>
      <c r="AG28" s="228">
        <v>0</v>
      </c>
      <c r="AH28" s="226">
        <v>2</v>
      </c>
      <c r="AI28" s="229">
        <v>2</v>
      </c>
      <c r="AJ28" s="226">
        <v>0</v>
      </c>
      <c r="AK28" s="230">
        <v>0</v>
      </c>
    </row>
    <row r="29" spans="1:37" ht="21" customHeight="1">
      <c r="A29" s="222" t="s">
        <v>38</v>
      </c>
      <c r="B29" s="223">
        <f t="shared" si="2"/>
        <v>24</v>
      </c>
      <c r="C29" s="224">
        <f t="shared" si="2"/>
        <v>9</v>
      </c>
      <c r="D29" s="225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7">
        <v>0</v>
      </c>
      <c r="K29" s="226">
        <v>0</v>
      </c>
      <c r="L29" s="226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226">
        <v>1</v>
      </c>
      <c r="U29" s="226">
        <v>1</v>
      </c>
      <c r="V29" s="226">
        <v>0</v>
      </c>
      <c r="W29" s="226">
        <v>0</v>
      </c>
      <c r="X29" s="226">
        <v>1</v>
      </c>
      <c r="Y29" s="226">
        <v>0</v>
      </c>
      <c r="Z29" s="226">
        <v>2</v>
      </c>
      <c r="AA29" s="226">
        <v>1</v>
      </c>
      <c r="AB29" s="226">
        <v>0</v>
      </c>
      <c r="AC29" s="226">
        <v>0</v>
      </c>
      <c r="AD29" s="226">
        <v>0</v>
      </c>
      <c r="AE29" s="226">
        <v>0</v>
      </c>
      <c r="AF29" s="226">
        <v>0</v>
      </c>
      <c r="AG29" s="228">
        <v>0</v>
      </c>
      <c r="AH29" s="226">
        <v>0</v>
      </c>
      <c r="AI29" s="229">
        <v>0</v>
      </c>
      <c r="AJ29" s="226">
        <v>0</v>
      </c>
      <c r="AK29" s="230">
        <v>0</v>
      </c>
    </row>
    <row r="30" spans="1:37" ht="21" customHeight="1">
      <c r="A30" s="222" t="s">
        <v>40</v>
      </c>
      <c r="B30" s="223">
        <f t="shared" si="2"/>
        <v>49</v>
      </c>
      <c r="C30" s="224">
        <f t="shared" si="2"/>
        <v>21</v>
      </c>
      <c r="D30" s="225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7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11</v>
      </c>
      <c r="U30" s="226">
        <v>6</v>
      </c>
      <c r="V30" s="226">
        <v>0</v>
      </c>
      <c r="W30" s="226">
        <v>0</v>
      </c>
      <c r="X30" s="226">
        <v>2</v>
      </c>
      <c r="Y30" s="226">
        <v>1</v>
      </c>
      <c r="Z30" s="226">
        <v>4</v>
      </c>
      <c r="AA30" s="226">
        <v>2</v>
      </c>
      <c r="AB30" s="226">
        <v>0</v>
      </c>
      <c r="AC30" s="226">
        <v>0</v>
      </c>
      <c r="AD30" s="226">
        <v>0</v>
      </c>
      <c r="AE30" s="226">
        <v>0</v>
      </c>
      <c r="AF30" s="226">
        <v>0</v>
      </c>
      <c r="AG30" s="228">
        <v>0</v>
      </c>
      <c r="AH30" s="226">
        <v>0</v>
      </c>
      <c r="AI30" s="229">
        <v>0</v>
      </c>
      <c r="AJ30" s="226">
        <v>1</v>
      </c>
      <c r="AK30" s="230">
        <v>0</v>
      </c>
    </row>
    <row r="31" spans="1:37" ht="21" customHeight="1">
      <c r="A31" s="222" t="s">
        <v>116</v>
      </c>
      <c r="B31" s="223">
        <f t="shared" si="2"/>
        <v>38</v>
      </c>
      <c r="C31" s="224">
        <f t="shared" si="2"/>
        <v>24</v>
      </c>
      <c r="D31" s="225">
        <v>0</v>
      </c>
      <c r="E31" s="226">
        <v>0</v>
      </c>
      <c r="F31" s="226">
        <v>0</v>
      </c>
      <c r="G31" s="226">
        <v>0</v>
      </c>
      <c r="H31" s="226">
        <v>1</v>
      </c>
      <c r="I31" s="226">
        <v>1</v>
      </c>
      <c r="J31" s="227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1</v>
      </c>
      <c r="U31" s="226">
        <v>1</v>
      </c>
      <c r="V31" s="226">
        <v>0</v>
      </c>
      <c r="W31" s="226">
        <v>0</v>
      </c>
      <c r="X31" s="226">
        <v>1</v>
      </c>
      <c r="Y31" s="226">
        <v>0</v>
      </c>
      <c r="Z31" s="226">
        <v>6</v>
      </c>
      <c r="AA31" s="226">
        <v>5</v>
      </c>
      <c r="AB31" s="226">
        <v>0</v>
      </c>
      <c r="AC31" s="226">
        <v>0</v>
      </c>
      <c r="AD31" s="226">
        <v>0</v>
      </c>
      <c r="AE31" s="226">
        <v>0</v>
      </c>
      <c r="AF31" s="226">
        <v>0</v>
      </c>
      <c r="AG31" s="228">
        <v>0</v>
      </c>
      <c r="AH31" s="226">
        <v>3</v>
      </c>
      <c r="AI31" s="229">
        <v>2</v>
      </c>
      <c r="AJ31" s="226">
        <v>0</v>
      </c>
      <c r="AK31" s="230">
        <v>0</v>
      </c>
    </row>
    <row r="32" spans="1:37" ht="21" customHeight="1">
      <c r="A32" s="222" t="s">
        <v>43</v>
      </c>
      <c r="B32" s="223">
        <f t="shared" si="2"/>
        <v>44</v>
      </c>
      <c r="C32" s="224">
        <f t="shared" si="2"/>
        <v>20</v>
      </c>
      <c r="D32" s="225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7">
        <v>0</v>
      </c>
      <c r="K32" s="226">
        <v>0</v>
      </c>
      <c r="L32" s="226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226">
        <v>8</v>
      </c>
      <c r="U32" s="226">
        <v>3</v>
      </c>
      <c r="V32" s="226">
        <v>0</v>
      </c>
      <c r="W32" s="226">
        <v>0</v>
      </c>
      <c r="X32" s="226">
        <v>1</v>
      </c>
      <c r="Y32" s="231">
        <v>0</v>
      </c>
      <c r="Z32" s="226">
        <v>8</v>
      </c>
      <c r="AA32" s="226">
        <v>2</v>
      </c>
      <c r="AB32" s="226">
        <v>0</v>
      </c>
      <c r="AC32" s="226">
        <v>0</v>
      </c>
      <c r="AD32" s="226">
        <v>0</v>
      </c>
      <c r="AE32" s="226">
        <v>0</v>
      </c>
      <c r="AF32" s="226">
        <v>0</v>
      </c>
      <c r="AG32" s="228">
        <v>0</v>
      </c>
      <c r="AH32" s="226">
        <v>2</v>
      </c>
      <c r="AI32" s="229">
        <v>2</v>
      </c>
      <c r="AJ32" s="226">
        <v>0</v>
      </c>
      <c r="AK32" s="230">
        <v>0</v>
      </c>
    </row>
    <row r="33" spans="1:37" ht="31.5" customHeight="1" thickBot="1">
      <c r="A33" s="232" t="s">
        <v>45</v>
      </c>
      <c r="B33" s="233">
        <f>B24+B25+B26+B27+B28+B29+B30+B31+B32</f>
        <v>374</v>
      </c>
      <c r="C33" s="234">
        <f>C24+C25+C26+C27+C28+C29+C30+C31+C32</f>
        <v>174</v>
      </c>
      <c r="D33" s="233">
        <f>SUM(D24:D32)</f>
        <v>0</v>
      </c>
      <c r="E33" s="235">
        <f>SUM(E24:E32)</f>
        <v>0</v>
      </c>
      <c r="F33" s="235">
        <f aca="true" t="shared" si="3" ref="F33:AK33">SUM(F24:F32)</f>
        <v>0</v>
      </c>
      <c r="G33" s="235">
        <f t="shared" si="3"/>
        <v>0</v>
      </c>
      <c r="H33" s="235">
        <f t="shared" si="3"/>
        <v>1</v>
      </c>
      <c r="I33" s="235">
        <f t="shared" si="3"/>
        <v>1</v>
      </c>
      <c r="J33" s="235">
        <f t="shared" si="3"/>
        <v>0</v>
      </c>
      <c r="K33" s="235">
        <f t="shared" si="3"/>
        <v>0</v>
      </c>
      <c r="L33" s="235">
        <f t="shared" si="3"/>
        <v>0</v>
      </c>
      <c r="M33" s="235">
        <f t="shared" si="3"/>
        <v>0</v>
      </c>
      <c r="N33" s="235">
        <f t="shared" si="3"/>
        <v>0</v>
      </c>
      <c r="O33" s="235">
        <f t="shared" si="3"/>
        <v>0</v>
      </c>
      <c r="P33" s="235">
        <f t="shared" si="3"/>
        <v>0</v>
      </c>
      <c r="Q33" s="235">
        <f t="shared" si="3"/>
        <v>0</v>
      </c>
      <c r="R33" s="235">
        <f t="shared" si="3"/>
        <v>0</v>
      </c>
      <c r="S33" s="235">
        <f t="shared" si="3"/>
        <v>0</v>
      </c>
      <c r="T33" s="235">
        <f t="shared" si="3"/>
        <v>52</v>
      </c>
      <c r="U33" s="235">
        <f t="shared" si="3"/>
        <v>22</v>
      </c>
      <c r="V33" s="235">
        <f t="shared" si="3"/>
        <v>0</v>
      </c>
      <c r="W33" s="235">
        <f t="shared" si="3"/>
        <v>0</v>
      </c>
      <c r="X33" s="235">
        <f t="shared" si="3"/>
        <v>17</v>
      </c>
      <c r="Y33" s="235">
        <f t="shared" si="3"/>
        <v>5</v>
      </c>
      <c r="Z33" s="235">
        <f t="shared" si="3"/>
        <v>37</v>
      </c>
      <c r="AA33" s="235">
        <f t="shared" si="3"/>
        <v>19</v>
      </c>
      <c r="AB33" s="235">
        <f t="shared" si="3"/>
        <v>0</v>
      </c>
      <c r="AC33" s="235">
        <f t="shared" si="3"/>
        <v>0</v>
      </c>
      <c r="AD33" s="235">
        <f t="shared" si="3"/>
        <v>0</v>
      </c>
      <c r="AE33" s="235">
        <f t="shared" si="3"/>
        <v>0</v>
      </c>
      <c r="AF33" s="235">
        <f t="shared" si="3"/>
        <v>1</v>
      </c>
      <c r="AG33" s="235">
        <f t="shared" si="3"/>
        <v>0</v>
      </c>
      <c r="AH33" s="235">
        <f t="shared" si="3"/>
        <v>12</v>
      </c>
      <c r="AI33" s="235">
        <f t="shared" si="3"/>
        <v>11</v>
      </c>
      <c r="AJ33" s="235">
        <f t="shared" si="3"/>
        <v>5</v>
      </c>
      <c r="AK33" s="235">
        <f t="shared" si="3"/>
        <v>1</v>
      </c>
    </row>
  </sheetData>
  <sheetProtection/>
  <mergeCells count="48">
    <mergeCell ref="J21:K21"/>
    <mergeCell ref="L21:M22"/>
    <mergeCell ref="N21:O22"/>
    <mergeCell ref="AB7:AC7"/>
    <mergeCell ref="AD7:AE7"/>
    <mergeCell ref="AF7:AG7"/>
    <mergeCell ref="Z7:AA7"/>
    <mergeCell ref="AF21:AG22"/>
    <mergeCell ref="Z21:AA22"/>
    <mergeCell ref="AB21:AC22"/>
    <mergeCell ref="AD21:AE22"/>
    <mergeCell ref="P7:Q7"/>
    <mergeCell ref="R7:S7"/>
    <mergeCell ref="T7:U7"/>
    <mergeCell ref="V7:W7"/>
    <mergeCell ref="X7:Y7"/>
    <mergeCell ref="A20:A23"/>
    <mergeCell ref="B20:C22"/>
    <mergeCell ref="D20:AK20"/>
    <mergeCell ref="D21:E22"/>
    <mergeCell ref="F21:G21"/>
    <mergeCell ref="P21:Q21"/>
    <mergeCell ref="R21:S22"/>
    <mergeCell ref="AH21:AI22"/>
    <mergeCell ref="AJ21:AK22"/>
    <mergeCell ref="F22:G22"/>
    <mergeCell ref="J22:K22"/>
    <mergeCell ref="P22:Q22"/>
    <mergeCell ref="T21:U22"/>
    <mergeCell ref="V21:W22"/>
    <mergeCell ref="X21:Y22"/>
    <mergeCell ref="H21:I22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AH7:AI7"/>
    <mergeCell ref="AJ7:AK7"/>
    <mergeCell ref="J6:K7"/>
    <mergeCell ref="L6:M7"/>
    <mergeCell ref="N6:AK6"/>
    <mergeCell ref="N7:O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6">
      <selection activeCell="V22" sqref="V22"/>
    </sheetView>
  </sheetViews>
  <sheetFormatPr defaultColWidth="9.125" defaultRowHeight="12.75"/>
  <cols>
    <col min="1" max="1" width="3.50390625" style="237" customWidth="1"/>
    <col min="2" max="2" width="12.375" style="237" customWidth="1"/>
    <col min="3" max="3" width="8.125" style="237" customWidth="1"/>
    <col min="4" max="31" width="5.50390625" style="237" customWidth="1"/>
    <col min="32" max="16384" width="9.125" style="237" customWidth="1"/>
  </cols>
  <sheetData>
    <row r="1" spans="1:27" ht="19.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2" spans="1:31" ht="25.5" customHeight="1">
      <c r="A2" s="480" t="s">
        <v>134</v>
      </c>
      <c r="B2" s="480"/>
      <c r="C2" s="480"/>
      <c r="D2" s="480"/>
      <c r="E2" s="480"/>
      <c r="F2" s="481" t="s">
        <v>135</v>
      </c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</row>
    <row r="3" spans="1:31" ht="12.75" customHeight="1">
      <c r="A3" s="480"/>
      <c r="B3" s="480"/>
      <c r="C3" s="480"/>
      <c r="D3" s="480"/>
      <c r="E3" s="480"/>
      <c r="F3" s="482" t="str">
        <f>'ogolne (1)'!M3</f>
        <v>od 01 stycznia 2016 roku</v>
      </c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3"/>
      <c r="R3" s="484" t="str">
        <f>'ogolne (1)'!Y3</f>
        <v>do 31 stycznia 2016 roku</v>
      </c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</row>
    <row r="4" spans="1:27" ht="12.75" customHeight="1" thickBot="1">
      <c r="A4" s="486" t="s">
        <v>136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</row>
    <row r="5" spans="1:31" ht="25.5" customHeight="1" thickBot="1">
      <c r="A5" s="468" t="s">
        <v>17</v>
      </c>
      <c r="B5" s="471" t="s">
        <v>3</v>
      </c>
      <c r="C5" s="474" t="s">
        <v>4</v>
      </c>
      <c r="D5" s="340" t="s">
        <v>63</v>
      </c>
      <c r="E5" s="347"/>
      <c r="F5" s="477" t="s">
        <v>137</v>
      </c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9"/>
    </row>
    <row r="6" spans="1:31" ht="39.75" customHeight="1">
      <c r="A6" s="469"/>
      <c r="B6" s="472"/>
      <c r="C6" s="475"/>
      <c r="D6" s="341"/>
      <c r="E6" s="371"/>
      <c r="F6" s="489" t="s">
        <v>138</v>
      </c>
      <c r="G6" s="488"/>
      <c r="H6" s="487" t="s">
        <v>139</v>
      </c>
      <c r="I6" s="488"/>
      <c r="J6" s="487" t="s">
        <v>140</v>
      </c>
      <c r="K6" s="488"/>
      <c r="L6" s="487" t="s">
        <v>141</v>
      </c>
      <c r="M6" s="488"/>
      <c r="N6" s="487" t="s">
        <v>142</v>
      </c>
      <c r="O6" s="488"/>
      <c r="P6" s="487" t="s">
        <v>143</v>
      </c>
      <c r="Q6" s="488"/>
      <c r="R6" s="487" t="s">
        <v>144</v>
      </c>
      <c r="S6" s="488"/>
      <c r="T6" s="487" t="s">
        <v>145</v>
      </c>
      <c r="U6" s="488"/>
      <c r="V6" s="487" t="s">
        <v>146</v>
      </c>
      <c r="W6" s="488"/>
      <c r="X6" s="487" t="s">
        <v>147</v>
      </c>
      <c r="Y6" s="488"/>
      <c r="Z6" s="487" t="s">
        <v>148</v>
      </c>
      <c r="AA6" s="488"/>
      <c r="AB6" s="487" t="s">
        <v>149</v>
      </c>
      <c r="AC6" s="488"/>
      <c r="AD6" s="487" t="s">
        <v>150</v>
      </c>
      <c r="AE6" s="493"/>
    </row>
    <row r="7" spans="1:31" ht="13.5" customHeight="1" thickBot="1">
      <c r="A7" s="470"/>
      <c r="B7" s="473"/>
      <c r="C7" s="476"/>
      <c r="D7" s="238" t="s">
        <v>26</v>
      </c>
      <c r="E7" s="239" t="s">
        <v>27</v>
      </c>
      <c r="F7" s="238" t="s">
        <v>26</v>
      </c>
      <c r="G7" s="240" t="s">
        <v>27</v>
      </c>
      <c r="H7" s="241" t="s">
        <v>26</v>
      </c>
      <c r="I7" s="240" t="s">
        <v>27</v>
      </c>
      <c r="J7" s="241" t="s">
        <v>26</v>
      </c>
      <c r="K7" s="240" t="s">
        <v>27</v>
      </c>
      <c r="L7" s="241" t="s">
        <v>26</v>
      </c>
      <c r="M7" s="240" t="s">
        <v>27</v>
      </c>
      <c r="N7" s="241" t="s">
        <v>26</v>
      </c>
      <c r="O7" s="240" t="s">
        <v>27</v>
      </c>
      <c r="P7" s="241" t="s">
        <v>26</v>
      </c>
      <c r="Q7" s="240" t="s">
        <v>27</v>
      </c>
      <c r="R7" s="241" t="s">
        <v>26</v>
      </c>
      <c r="S7" s="240" t="s">
        <v>27</v>
      </c>
      <c r="T7" s="241" t="s">
        <v>26</v>
      </c>
      <c r="U7" s="240" t="s">
        <v>27</v>
      </c>
      <c r="V7" s="241" t="s">
        <v>26</v>
      </c>
      <c r="W7" s="240" t="s">
        <v>27</v>
      </c>
      <c r="X7" s="241" t="s">
        <v>26</v>
      </c>
      <c r="Y7" s="240" t="s">
        <v>27</v>
      </c>
      <c r="Z7" s="241" t="s">
        <v>26</v>
      </c>
      <c r="AA7" s="242" t="s">
        <v>27</v>
      </c>
      <c r="AB7" s="243" t="s">
        <v>26</v>
      </c>
      <c r="AC7" s="242" t="s">
        <v>27</v>
      </c>
      <c r="AD7" s="243" t="s">
        <v>26</v>
      </c>
      <c r="AE7" s="239" t="s">
        <v>27</v>
      </c>
    </row>
    <row r="8" spans="1:31" ht="21.75" customHeight="1">
      <c r="A8" s="244">
        <v>1</v>
      </c>
      <c r="B8" s="245" t="s">
        <v>28</v>
      </c>
      <c r="C8" s="246" t="s">
        <v>29</v>
      </c>
      <c r="D8" s="247">
        <f>F8+H8+L8+N8+P8+R8+T8+V8+X8+Z8+J8+AB8+AD8</f>
        <v>195</v>
      </c>
      <c r="E8" s="248">
        <f>G8+I8+M8+O8+Q8+S8+U8+W8+Y8+AA8+K8+AC8+AE8</f>
        <v>109</v>
      </c>
      <c r="F8" s="249">
        <v>38</v>
      </c>
      <c r="G8" s="250">
        <v>18</v>
      </c>
      <c r="H8" s="250">
        <v>7</v>
      </c>
      <c r="I8" s="250">
        <v>4</v>
      </c>
      <c r="J8" s="250">
        <v>20</v>
      </c>
      <c r="K8" s="250">
        <v>13</v>
      </c>
      <c r="L8" s="250">
        <v>0</v>
      </c>
      <c r="M8" s="251">
        <v>0</v>
      </c>
      <c r="N8" s="252">
        <v>0</v>
      </c>
      <c r="O8" s="250">
        <v>0</v>
      </c>
      <c r="P8" s="250">
        <v>0</v>
      </c>
      <c r="Q8" s="250">
        <v>0</v>
      </c>
      <c r="R8" s="250">
        <v>0</v>
      </c>
      <c r="S8" s="250">
        <v>0</v>
      </c>
      <c r="T8" s="250">
        <v>1</v>
      </c>
      <c r="U8" s="250">
        <v>0</v>
      </c>
      <c r="V8" s="250">
        <v>0</v>
      </c>
      <c r="W8" s="250">
        <v>0</v>
      </c>
      <c r="X8" s="250">
        <v>0</v>
      </c>
      <c r="Y8" s="250">
        <v>0</v>
      </c>
      <c r="Z8" s="253">
        <v>24</v>
      </c>
      <c r="AA8" s="254">
        <v>21</v>
      </c>
      <c r="AB8" s="252">
        <v>32</v>
      </c>
      <c r="AC8" s="250">
        <v>17</v>
      </c>
      <c r="AD8" s="250">
        <v>73</v>
      </c>
      <c r="AE8" s="255">
        <v>36</v>
      </c>
    </row>
    <row r="9" spans="1:31" ht="21.75" customHeight="1">
      <c r="A9" s="256">
        <v>2</v>
      </c>
      <c r="B9" s="257" t="s">
        <v>30</v>
      </c>
      <c r="C9" s="258" t="s">
        <v>31</v>
      </c>
      <c r="D9" s="247">
        <f aca="true" t="shared" si="0" ref="D9:E16">F9+H9+L9+N9+P9+R9+T9+V9+X9+Z9+J9+AB9+AD9</f>
        <v>43</v>
      </c>
      <c r="E9" s="248">
        <f t="shared" si="0"/>
        <v>19</v>
      </c>
      <c r="F9" s="259">
        <v>13</v>
      </c>
      <c r="G9" s="260">
        <v>3</v>
      </c>
      <c r="H9" s="260">
        <v>0</v>
      </c>
      <c r="I9" s="260">
        <v>0</v>
      </c>
      <c r="J9" s="260">
        <v>5</v>
      </c>
      <c r="K9" s="260">
        <v>1</v>
      </c>
      <c r="L9" s="260">
        <v>0</v>
      </c>
      <c r="M9" s="261">
        <v>0</v>
      </c>
      <c r="N9" s="262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260">
        <v>0</v>
      </c>
      <c r="V9" s="260">
        <v>0</v>
      </c>
      <c r="W9" s="260">
        <v>0</v>
      </c>
      <c r="X9" s="260">
        <v>0</v>
      </c>
      <c r="Y9" s="260">
        <v>0</v>
      </c>
      <c r="Z9" s="263">
        <v>5</v>
      </c>
      <c r="AA9" s="264">
        <v>5</v>
      </c>
      <c r="AB9" s="262">
        <v>7</v>
      </c>
      <c r="AC9" s="260">
        <v>3</v>
      </c>
      <c r="AD9" s="260">
        <v>13</v>
      </c>
      <c r="AE9" s="265">
        <v>7</v>
      </c>
    </row>
    <row r="10" spans="1:31" ht="21.75" customHeight="1">
      <c r="A10" s="256">
        <v>3</v>
      </c>
      <c r="B10" s="257" t="s">
        <v>32</v>
      </c>
      <c r="C10" s="258" t="s">
        <v>33</v>
      </c>
      <c r="D10" s="247">
        <f t="shared" si="0"/>
        <v>37</v>
      </c>
      <c r="E10" s="248">
        <f t="shared" si="0"/>
        <v>14</v>
      </c>
      <c r="F10" s="259">
        <v>3</v>
      </c>
      <c r="G10" s="260">
        <v>0</v>
      </c>
      <c r="H10" s="260">
        <v>1</v>
      </c>
      <c r="I10" s="260">
        <v>0</v>
      </c>
      <c r="J10" s="260">
        <v>1</v>
      </c>
      <c r="K10" s="260">
        <v>1</v>
      </c>
      <c r="L10" s="260">
        <v>0</v>
      </c>
      <c r="M10" s="261">
        <v>0</v>
      </c>
      <c r="N10" s="262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260">
        <v>0</v>
      </c>
      <c r="V10" s="260">
        <v>0</v>
      </c>
      <c r="W10" s="260">
        <v>0</v>
      </c>
      <c r="X10" s="260">
        <v>0</v>
      </c>
      <c r="Y10" s="260">
        <v>0</v>
      </c>
      <c r="Z10" s="263">
        <v>3</v>
      </c>
      <c r="AA10" s="264">
        <v>3</v>
      </c>
      <c r="AB10" s="262">
        <v>9</v>
      </c>
      <c r="AC10" s="260">
        <v>4</v>
      </c>
      <c r="AD10" s="260">
        <v>20</v>
      </c>
      <c r="AE10" s="265">
        <v>6</v>
      </c>
    </row>
    <row r="11" spans="1:31" ht="21.75" customHeight="1">
      <c r="A11" s="256">
        <v>4</v>
      </c>
      <c r="B11" s="257" t="s">
        <v>34</v>
      </c>
      <c r="C11" s="258" t="s">
        <v>35</v>
      </c>
      <c r="D11" s="247">
        <f t="shared" si="0"/>
        <v>34</v>
      </c>
      <c r="E11" s="248">
        <f t="shared" si="0"/>
        <v>18</v>
      </c>
      <c r="F11" s="259">
        <v>2</v>
      </c>
      <c r="G11" s="260">
        <v>0</v>
      </c>
      <c r="H11" s="260">
        <v>1</v>
      </c>
      <c r="I11" s="260">
        <v>1</v>
      </c>
      <c r="J11" s="260">
        <v>1</v>
      </c>
      <c r="K11" s="260">
        <v>0</v>
      </c>
      <c r="L11" s="260">
        <v>0</v>
      </c>
      <c r="M11" s="261">
        <v>0</v>
      </c>
      <c r="N11" s="262">
        <v>0</v>
      </c>
      <c r="O11" s="260">
        <v>0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260">
        <v>0</v>
      </c>
      <c r="V11" s="260">
        <v>0</v>
      </c>
      <c r="W11" s="260">
        <v>0</v>
      </c>
      <c r="X11" s="260">
        <v>0</v>
      </c>
      <c r="Y11" s="260">
        <v>0</v>
      </c>
      <c r="Z11" s="263">
        <v>7</v>
      </c>
      <c r="AA11" s="264">
        <v>4</v>
      </c>
      <c r="AB11" s="262">
        <v>11</v>
      </c>
      <c r="AC11" s="260">
        <v>8</v>
      </c>
      <c r="AD11" s="260">
        <v>12</v>
      </c>
      <c r="AE11" s="265">
        <v>5</v>
      </c>
    </row>
    <row r="12" spans="1:31" ht="21.75" customHeight="1">
      <c r="A12" s="256">
        <v>5</v>
      </c>
      <c r="B12" s="257" t="s">
        <v>36</v>
      </c>
      <c r="C12" s="258" t="s">
        <v>37</v>
      </c>
      <c r="D12" s="247">
        <f t="shared" si="0"/>
        <v>32</v>
      </c>
      <c r="E12" s="248">
        <f t="shared" si="0"/>
        <v>14</v>
      </c>
      <c r="F12" s="259">
        <v>8</v>
      </c>
      <c r="G12" s="260">
        <v>3</v>
      </c>
      <c r="H12" s="260">
        <v>0</v>
      </c>
      <c r="I12" s="260">
        <v>0</v>
      </c>
      <c r="J12" s="260">
        <v>3</v>
      </c>
      <c r="K12" s="260">
        <v>3</v>
      </c>
      <c r="L12" s="260">
        <v>0</v>
      </c>
      <c r="M12" s="261">
        <v>0</v>
      </c>
      <c r="N12" s="262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260">
        <v>0</v>
      </c>
      <c r="V12" s="260">
        <v>0</v>
      </c>
      <c r="W12" s="260">
        <v>0</v>
      </c>
      <c r="X12" s="260">
        <v>0</v>
      </c>
      <c r="Y12" s="260">
        <v>0</v>
      </c>
      <c r="Z12" s="263">
        <v>2</v>
      </c>
      <c r="AA12" s="264">
        <v>1</v>
      </c>
      <c r="AB12" s="262">
        <v>5</v>
      </c>
      <c r="AC12" s="260">
        <v>2</v>
      </c>
      <c r="AD12" s="260">
        <v>14</v>
      </c>
      <c r="AE12" s="265">
        <v>5</v>
      </c>
    </row>
    <row r="13" spans="1:31" ht="21.75" customHeight="1">
      <c r="A13" s="256">
        <v>6</v>
      </c>
      <c r="B13" s="257" t="s">
        <v>38</v>
      </c>
      <c r="C13" s="258" t="s">
        <v>39</v>
      </c>
      <c r="D13" s="247">
        <f t="shared" si="0"/>
        <v>30</v>
      </c>
      <c r="E13" s="248">
        <f t="shared" si="0"/>
        <v>10</v>
      </c>
      <c r="F13" s="259">
        <v>7</v>
      </c>
      <c r="G13" s="260">
        <v>2</v>
      </c>
      <c r="H13" s="260">
        <v>0</v>
      </c>
      <c r="I13" s="260">
        <v>0</v>
      </c>
      <c r="J13" s="260">
        <v>3</v>
      </c>
      <c r="K13" s="260">
        <v>2</v>
      </c>
      <c r="L13" s="260">
        <v>0</v>
      </c>
      <c r="M13" s="261">
        <v>0</v>
      </c>
      <c r="N13" s="262">
        <v>0</v>
      </c>
      <c r="O13" s="260">
        <v>0</v>
      </c>
      <c r="P13" s="260">
        <v>0</v>
      </c>
      <c r="Q13" s="260">
        <v>0</v>
      </c>
      <c r="R13" s="260">
        <v>0</v>
      </c>
      <c r="S13" s="260">
        <v>0</v>
      </c>
      <c r="T13" s="260">
        <v>0</v>
      </c>
      <c r="U13" s="260">
        <v>0</v>
      </c>
      <c r="V13" s="260">
        <v>0</v>
      </c>
      <c r="W13" s="260">
        <v>0</v>
      </c>
      <c r="X13" s="260">
        <v>0</v>
      </c>
      <c r="Y13" s="260">
        <v>0</v>
      </c>
      <c r="Z13" s="263">
        <v>3</v>
      </c>
      <c r="AA13" s="264">
        <v>2</v>
      </c>
      <c r="AB13" s="262">
        <v>5</v>
      </c>
      <c r="AC13" s="260">
        <v>1</v>
      </c>
      <c r="AD13" s="260">
        <v>12</v>
      </c>
      <c r="AE13" s="265">
        <v>3</v>
      </c>
    </row>
    <row r="14" spans="1:31" ht="21.75" customHeight="1">
      <c r="A14" s="256">
        <v>7</v>
      </c>
      <c r="B14" s="257" t="s">
        <v>40</v>
      </c>
      <c r="C14" s="258" t="s">
        <v>41</v>
      </c>
      <c r="D14" s="247">
        <f t="shared" si="0"/>
        <v>79</v>
      </c>
      <c r="E14" s="248">
        <f t="shared" si="0"/>
        <v>28</v>
      </c>
      <c r="F14" s="259">
        <v>18</v>
      </c>
      <c r="G14" s="260">
        <v>7</v>
      </c>
      <c r="H14" s="260">
        <v>0</v>
      </c>
      <c r="I14" s="260">
        <v>0</v>
      </c>
      <c r="J14" s="260">
        <v>2</v>
      </c>
      <c r="K14" s="260">
        <v>0</v>
      </c>
      <c r="L14" s="260">
        <v>0</v>
      </c>
      <c r="M14" s="261">
        <v>0</v>
      </c>
      <c r="N14" s="262">
        <v>2</v>
      </c>
      <c r="O14" s="260">
        <v>0</v>
      </c>
      <c r="P14" s="260">
        <v>2</v>
      </c>
      <c r="Q14" s="260">
        <v>2</v>
      </c>
      <c r="R14" s="260">
        <v>0</v>
      </c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0">
        <v>0</v>
      </c>
      <c r="Z14" s="263">
        <v>6</v>
      </c>
      <c r="AA14" s="264">
        <v>3</v>
      </c>
      <c r="AB14" s="262">
        <v>18</v>
      </c>
      <c r="AC14" s="260">
        <v>5</v>
      </c>
      <c r="AD14" s="260">
        <v>31</v>
      </c>
      <c r="AE14" s="265">
        <v>11</v>
      </c>
    </row>
    <row r="15" spans="1:31" ht="21.75" customHeight="1">
      <c r="A15" s="256">
        <v>8</v>
      </c>
      <c r="B15" s="257" t="s">
        <v>28</v>
      </c>
      <c r="C15" s="258" t="s">
        <v>42</v>
      </c>
      <c r="D15" s="247">
        <f t="shared" si="0"/>
        <v>57</v>
      </c>
      <c r="E15" s="248">
        <f t="shared" si="0"/>
        <v>28</v>
      </c>
      <c r="F15" s="259">
        <v>9</v>
      </c>
      <c r="G15" s="260">
        <v>3</v>
      </c>
      <c r="H15" s="260">
        <v>2</v>
      </c>
      <c r="I15" s="260">
        <v>1</v>
      </c>
      <c r="J15" s="260">
        <v>6</v>
      </c>
      <c r="K15" s="260">
        <v>3</v>
      </c>
      <c r="L15" s="260">
        <v>0</v>
      </c>
      <c r="M15" s="261">
        <v>0</v>
      </c>
      <c r="N15" s="262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263">
        <v>8</v>
      </c>
      <c r="AA15" s="264">
        <v>8</v>
      </c>
      <c r="AB15" s="262">
        <v>10</v>
      </c>
      <c r="AC15" s="260">
        <v>3</v>
      </c>
      <c r="AD15" s="260">
        <v>22</v>
      </c>
      <c r="AE15" s="265">
        <v>10</v>
      </c>
    </row>
    <row r="16" spans="1:31" ht="21.75" customHeight="1">
      <c r="A16" s="266">
        <v>9</v>
      </c>
      <c r="B16" s="267" t="s">
        <v>43</v>
      </c>
      <c r="C16" s="268" t="s">
        <v>44</v>
      </c>
      <c r="D16" s="247">
        <f t="shared" si="0"/>
        <v>73</v>
      </c>
      <c r="E16" s="248">
        <f t="shared" si="0"/>
        <v>26</v>
      </c>
      <c r="F16" s="269">
        <v>20</v>
      </c>
      <c r="G16" s="270">
        <v>5</v>
      </c>
      <c r="H16" s="270">
        <v>1</v>
      </c>
      <c r="I16" s="270">
        <v>0</v>
      </c>
      <c r="J16" s="270">
        <v>4</v>
      </c>
      <c r="K16" s="270">
        <v>2</v>
      </c>
      <c r="L16" s="270">
        <v>0</v>
      </c>
      <c r="M16" s="271">
        <v>0</v>
      </c>
      <c r="N16" s="262">
        <v>0</v>
      </c>
      <c r="O16" s="260">
        <v>0</v>
      </c>
      <c r="P16" s="270">
        <v>0</v>
      </c>
      <c r="Q16" s="270">
        <v>0</v>
      </c>
      <c r="R16" s="270">
        <v>0</v>
      </c>
      <c r="S16" s="270">
        <v>0</v>
      </c>
      <c r="T16" s="270">
        <v>0</v>
      </c>
      <c r="U16" s="270">
        <v>0</v>
      </c>
      <c r="V16" s="270">
        <v>0</v>
      </c>
      <c r="W16" s="270">
        <v>0</v>
      </c>
      <c r="X16" s="270">
        <v>0</v>
      </c>
      <c r="Y16" s="270">
        <v>0</v>
      </c>
      <c r="Z16" s="272">
        <v>7</v>
      </c>
      <c r="AA16" s="273">
        <v>2</v>
      </c>
      <c r="AB16" s="274">
        <v>12</v>
      </c>
      <c r="AC16" s="270">
        <v>6</v>
      </c>
      <c r="AD16" s="270">
        <v>29</v>
      </c>
      <c r="AE16" s="275">
        <v>11</v>
      </c>
    </row>
    <row r="17" spans="1:31" ht="21.75" customHeight="1" thickBot="1">
      <c r="A17" s="494" t="s">
        <v>151</v>
      </c>
      <c r="B17" s="495"/>
      <c r="C17" s="495"/>
      <c r="D17" s="276">
        <f>D8+D9+D10+D11+D12+D13+D14+D15+D16</f>
        <v>580</v>
      </c>
      <c r="E17" s="277">
        <f>E8+E9+E10+E11+E12+E13+E14+E15+E16</f>
        <v>266</v>
      </c>
      <c r="F17" s="278">
        <f aca="true" t="shared" si="1" ref="F17:O17">SUM(F8:F16)</f>
        <v>118</v>
      </c>
      <c r="G17" s="278">
        <f t="shared" si="1"/>
        <v>41</v>
      </c>
      <c r="H17" s="278">
        <f t="shared" si="1"/>
        <v>12</v>
      </c>
      <c r="I17" s="278">
        <f t="shared" si="1"/>
        <v>6</v>
      </c>
      <c r="J17" s="278">
        <f t="shared" si="1"/>
        <v>45</v>
      </c>
      <c r="K17" s="278">
        <f t="shared" si="1"/>
        <v>25</v>
      </c>
      <c r="L17" s="278">
        <f t="shared" si="1"/>
        <v>0</v>
      </c>
      <c r="M17" s="278">
        <f t="shared" si="1"/>
        <v>0</v>
      </c>
      <c r="N17" s="278">
        <f t="shared" si="1"/>
        <v>2</v>
      </c>
      <c r="O17" s="278">
        <f t="shared" si="1"/>
        <v>0</v>
      </c>
      <c r="P17" s="278">
        <f>SUM(P8:P16)</f>
        <v>2</v>
      </c>
      <c r="Q17" s="278">
        <f aca="true" t="shared" si="2" ref="Q17:AE17">SUM(Q8:Q16)</f>
        <v>2</v>
      </c>
      <c r="R17" s="278">
        <f t="shared" si="2"/>
        <v>0</v>
      </c>
      <c r="S17" s="278">
        <f t="shared" si="2"/>
        <v>0</v>
      </c>
      <c r="T17" s="278">
        <f t="shared" si="2"/>
        <v>1</v>
      </c>
      <c r="U17" s="278">
        <f t="shared" si="2"/>
        <v>0</v>
      </c>
      <c r="V17" s="278">
        <f t="shared" si="2"/>
        <v>0</v>
      </c>
      <c r="W17" s="278">
        <f t="shared" si="2"/>
        <v>0</v>
      </c>
      <c r="X17" s="278">
        <f t="shared" si="2"/>
        <v>0</v>
      </c>
      <c r="Y17" s="278">
        <f t="shared" si="2"/>
        <v>0</v>
      </c>
      <c r="Z17" s="278">
        <f t="shared" si="2"/>
        <v>65</v>
      </c>
      <c r="AA17" s="278">
        <f t="shared" si="2"/>
        <v>49</v>
      </c>
      <c r="AB17" s="278">
        <f t="shared" si="2"/>
        <v>109</v>
      </c>
      <c r="AC17" s="278">
        <f t="shared" si="2"/>
        <v>49</v>
      </c>
      <c r="AD17" s="278">
        <f t="shared" si="2"/>
        <v>226</v>
      </c>
      <c r="AE17" s="278">
        <f t="shared" si="2"/>
        <v>94</v>
      </c>
    </row>
    <row r="18" ht="30.75" customHeight="1" thickBot="1"/>
    <row r="19" spans="1:23" ht="28.5" customHeight="1">
      <c r="A19" s="496" t="s">
        <v>17</v>
      </c>
      <c r="B19" s="499" t="s">
        <v>3</v>
      </c>
      <c r="C19" s="502" t="s">
        <v>4</v>
      </c>
      <c r="D19" s="505" t="s">
        <v>152</v>
      </c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7"/>
    </row>
    <row r="20" spans="1:23" ht="41.25" customHeight="1">
      <c r="A20" s="497"/>
      <c r="B20" s="500"/>
      <c r="C20" s="503"/>
      <c r="D20" s="508" t="s">
        <v>153</v>
      </c>
      <c r="E20" s="509"/>
      <c r="F20" s="490" t="s">
        <v>154</v>
      </c>
      <c r="G20" s="490"/>
      <c r="H20" s="510" t="s">
        <v>155</v>
      </c>
      <c r="I20" s="509"/>
      <c r="J20" s="490" t="s">
        <v>156</v>
      </c>
      <c r="K20" s="490"/>
      <c r="L20" s="490" t="s">
        <v>157</v>
      </c>
      <c r="M20" s="490"/>
      <c r="N20" s="490" t="s">
        <v>158</v>
      </c>
      <c r="O20" s="490"/>
      <c r="P20" s="490" t="s">
        <v>159</v>
      </c>
      <c r="Q20" s="490"/>
      <c r="R20" s="490" t="s">
        <v>160</v>
      </c>
      <c r="S20" s="490"/>
      <c r="T20" s="490" t="s">
        <v>161</v>
      </c>
      <c r="U20" s="491"/>
      <c r="V20" s="490" t="s">
        <v>162</v>
      </c>
      <c r="W20" s="492"/>
    </row>
    <row r="21" spans="1:23" ht="14.25" customHeight="1" thickBot="1">
      <c r="A21" s="498"/>
      <c r="B21" s="501"/>
      <c r="C21" s="504"/>
      <c r="D21" s="106" t="s">
        <v>163</v>
      </c>
      <c r="E21" s="107" t="s">
        <v>27</v>
      </c>
      <c r="F21" s="108" t="s">
        <v>26</v>
      </c>
      <c r="G21" s="107" t="s">
        <v>27</v>
      </c>
      <c r="H21" s="108" t="s">
        <v>26</v>
      </c>
      <c r="I21" s="107" t="s">
        <v>27</v>
      </c>
      <c r="J21" s="108" t="s">
        <v>26</v>
      </c>
      <c r="K21" s="107" t="s">
        <v>27</v>
      </c>
      <c r="L21" s="108" t="s">
        <v>26</v>
      </c>
      <c r="M21" s="107" t="s">
        <v>27</v>
      </c>
      <c r="N21" s="108" t="s">
        <v>26</v>
      </c>
      <c r="O21" s="107" t="s">
        <v>27</v>
      </c>
      <c r="P21" s="108" t="s">
        <v>26</v>
      </c>
      <c r="Q21" s="107" t="s">
        <v>27</v>
      </c>
      <c r="R21" s="108" t="s">
        <v>26</v>
      </c>
      <c r="S21" s="107" t="s">
        <v>27</v>
      </c>
      <c r="T21" s="108" t="s">
        <v>26</v>
      </c>
      <c r="U21" s="107" t="s">
        <v>27</v>
      </c>
      <c r="V21" s="108" t="s">
        <v>26</v>
      </c>
      <c r="W21" s="109" t="s">
        <v>27</v>
      </c>
    </row>
    <row r="22" spans="1:23" ht="21" customHeight="1">
      <c r="A22" s="244">
        <v>1</v>
      </c>
      <c r="B22" s="245" t="s">
        <v>28</v>
      </c>
      <c r="C22" s="279" t="s">
        <v>29</v>
      </c>
      <c r="D22" s="280">
        <v>53</v>
      </c>
      <c r="E22" s="281">
        <v>28</v>
      </c>
      <c r="F22" s="281">
        <v>29</v>
      </c>
      <c r="G22" s="281">
        <v>17</v>
      </c>
      <c r="H22" s="281">
        <v>166</v>
      </c>
      <c r="I22" s="281">
        <v>92</v>
      </c>
      <c r="J22" s="281">
        <v>182</v>
      </c>
      <c r="K22" s="281">
        <v>101</v>
      </c>
      <c r="L22" s="281">
        <v>13</v>
      </c>
      <c r="M22" s="281">
        <v>8</v>
      </c>
      <c r="N22" s="281">
        <v>16</v>
      </c>
      <c r="O22" s="281">
        <v>8</v>
      </c>
      <c r="P22" s="281">
        <v>18</v>
      </c>
      <c r="Q22" s="281">
        <v>13</v>
      </c>
      <c r="R22" s="281">
        <v>7</v>
      </c>
      <c r="S22" s="281">
        <v>4</v>
      </c>
      <c r="T22" s="281">
        <v>33</v>
      </c>
      <c r="U22" s="281">
        <v>10</v>
      </c>
      <c r="V22" s="281">
        <v>12</v>
      </c>
      <c r="W22" s="282">
        <v>5</v>
      </c>
    </row>
    <row r="23" spans="1:23" ht="21" customHeight="1">
      <c r="A23" s="283">
        <v>2</v>
      </c>
      <c r="B23" s="284" t="s">
        <v>30</v>
      </c>
      <c r="C23" s="285" t="s">
        <v>31</v>
      </c>
      <c r="D23" s="286">
        <v>18</v>
      </c>
      <c r="E23" s="287">
        <v>4</v>
      </c>
      <c r="F23" s="287">
        <v>5</v>
      </c>
      <c r="G23" s="287">
        <v>3</v>
      </c>
      <c r="H23" s="287">
        <v>38</v>
      </c>
      <c r="I23" s="287">
        <v>16</v>
      </c>
      <c r="J23" s="287">
        <v>42</v>
      </c>
      <c r="K23" s="287">
        <v>18</v>
      </c>
      <c r="L23" s="287">
        <v>1</v>
      </c>
      <c r="M23" s="287">
        <v>1</v>
      </c>
      <c r="N23" s="287">
        <v>1</v>
      </c>
      <c r="O23" s="287">
        <v>0</v>
      </c>
      <c r="P23" s="287">
        <v>5</v>
      </c>
      <c r="Q23" s="287">
        <v>2</v>
      </c>
      <c r="R23" s="287">
        <v>4</v>
      </c>
      <c r="S23" s="287">
        <v>3</v>
      </c>
      <c r="T23" s="287">
        <v>2</v>
      </c>
      <c r="U23" s="287">
        <v>0</v>
      </c>
      <c r="V23" s="287">
        <v>0</v>
      </c>
      <c r="W23" s="288">
        <v>0</v>
      </c>
    </row>
    <row r="24" spans="1:23" ht="21" customHeight="1">
      <c r="A24" s="283">
        <v>3</v>
      </c>
      <c r="B24" s="284" t="s">
        <v>32</v>
      </c>
      <c r="C24" s="285" t="s">
        <v>33</v>
      </c>
      <c r="D24" s="286">
        <v>4</v>
      </c>
      <c r="E24" s="287">
        <v>1</v>
      </c>
      <c r="F24" s="287">
        <v>3</v>
      </c>
      <c r="G24" s="287">
        <v>0</v>
      </c>
      <c r="H24" s="287">
        <v>34</v>
      </c>
      <c r="I24" s="287">
        <v>14</v>
      </c>
      <c r="J24" s="287">
        <v>32</v>
      </c>
      <c r="K24" s="287">
        <v>13</v>
      </c>
      <c r="L24" s="287">
        <v>5</v>
      </c>
      <c r="M24" s="287">
        <v>1</v>
      </c>
      <c r="N24" s="287">
        <v>2</v>
      </c>
      <c r="O24" s="287">
        <v>0</v>
      </c>
      <c r="P24" s="287">
        <v>1</v>
      </c>
      <c r="Q24" s="287">
        <v>0</v>
      </c>
      <c r="R24" s="287">
        <v>1</v>
      </c>
      <c r="S24" s="287">
        <v>0</v>
      </c>
      <c r="T24" s="287">
        <v>9</v>
      </c>
      <c r="U24" s="287">
        <v>2</v>
      </c>
      <c r="V24" s="287">
        <v>1</v>
      </c>
      <c r="W24" s="288">
        <v>0</v>
      </c>
    </row>
    <row r="25" spans="1:23" ht="21" customHeight="1">
      <c r="A25" s="283">
        <v>4</v>
      </c>
      <c r="B25" s="284" t="s">
        <v>34</v>
      </c>
      <c r="C25" s="285" t="s">
        <v>35</v>
      </c>
      <c r="D25" s="286">
        <v>3</v>
      </c>
      <c r="E25" s="287">
        <v>0</v>
      </c>
      <c r="F25" s="287">
        <v>7</v>
      </c>
      <c r="G25" s="287">
        <v>3</v>
      </c>
      <c r="H25" s="287">
        <v>27</v>
      </c>
      <c r="I25" s="287">
        <v>15</v>
      </c>
      <c r="J25" s="287">
        <v>29</v>
      </c>
      <c r="K25" s="287">
        <v>15</v>
      </c>
      <c r="L25" s="287">
        <v>5</v>
      </c>
      <c r="M25" s="287">
        <v>3</v>
      </c>
      <c r="N25" s="287">
        <v>1</v>
      </c>
      <c r="O25" s="287">
        <v>0</v>
      </c>
      <c r="P25" s="287">
        <v>5</v>
      </c>
      <c r="Q25" s="287">
        <v>4</v>
      </c>
      <c r="R25" s="287">
        <v>3</v>
      </c>
      <c r="S25" s="287">
        <v>1</v>
      </c>
      <c r="T25" s="287">
        <v>5</v>
      </c>
      <c r="U25" s="287">
        <v>3</v>
      </c>
      <c r="V25" s="287">
        <v>1</v>
      </c>
      <c r="W25" s="288">
        <v>1</v>
      </c>
    </row>
    <row r="26" spans="1:23" ht="21" customHeight="1">
      <c r="A26" s="283">
        <v>5</v>
      </c>
      <c r="B26" s="284" t="s">
        <v>36</v>
      </c>
      <c r="C26" s="285" t="s">
        <v>37</v>
      </c>
      <c r="D26" s="286">
        <v>11</v>
      </c>
      <c r="E26" s="287">
        <v>6</v>
      </c>
      <c r="F26" s="287">
        <v>6</v>
      </c>
      <c r="G26" s="287">
        <v>2</v>
      </c>
      <c r="H26" s="287">
        <v>26</v>
      </c>
      <c r="I26" s="287">
        <v>12</v>
      </c>
      <c r="J26" s="287">
        <v>31</v>
      </c>
      <c r="K26" s="287">
        <v>14</v>
      </c>
      <c r="L26" s="287">
        <v>1</v>
      </c>
      <c r="M26" s="287">
        <v>0</v>
      </c>
      <c r="N26" s="287">
        <v>1</v>
      </c>
      <c r="O26" s="287">
        <v>0</v>
      </c>
      <c r="P26" s="287">
        <v>3</v>
      </c>
      <c r="Q26" s="287">
        <v>2</v>
      </c>
      <c r="R26" s="287">
        <v>2</v>
      </c>
      <c r="S26" s="287">
        <v>1</v>
      </c>
      <c r="T26" s="287">
        <v>7</v>
      </c>
      <c r="U26" s="287">
        <v>2</v>
      </c>
      <c r="V26" s="287">
        <v>1</v>
      </c>
      <c r="W26" s="288">
        <v>1</v>
      </c>
    </row>
    <row r="27" spans="1:23" ht="21" customHeight="1">
      <c r="A27" s="283">
        <v>6</v>
      </c>
      <c r="B27" s="284" t="s">
        <v>38</v>
      </c>
      <c r="C27" s="285" t="s">
        <v>39</v>
      </c>
      <c r="D27" s="286">
        <v>8</v>
      </c>
      <c r="E27" s="287">
        <v>2</v>
      </c>
      <c r="F27" s="287">
        <v>4</v>
      </c>
      <c r="G27" s="287">
        <v>2</v>
      </c>
      <c r="H27" s="287">
        <v>26</v>
      </c>
      <c r="I27" s="287">
        <v>8</v>
      </c>
      <c r="J27" s="287">
        <v>30</v>
      </c>
      <c r="K27" s="287">
        <v>10</v>
      </c>
      <c r="L27" s="287">
        <v>0</v>
      </c>
      <c r="M27" s="287">
        <v>0</v>
      </c>
      <c r="N27" s="287">
        <v>0</v>
      </c>
      <c r="O27" s="287">
        <v>0</v>
      </c>
      <c r="P27" s="287">
        <v>2</v>
      </c>
      <c r="Q27" s="287">
        <v>1</v>
      </c>
      <c r="R27" s="287">
        <v>3</v>
      </c>
      <c r="S27" s="287">
        <v>1</v>
      </c>
      <c r="T27" s="287">
        <v>3</v>
      </c>
      <c r="U27" s="287">
        <v>1</v>
      </c>
      <c r="V27" s="287">
        <v>1</v>
      </c>
      <c r="W27" s="288">
        <v>0</v>
      </c>
    </row>
    <row r="28" spans="1:23" ht="21" customHeight="1">
      <c r="A28" s="283">
        <v>7</v>
      </c>
      <c r="B28" s="284" t="s">
        <v>40</v>
      </c>
      <c r="C28" s="285" t="s">
        <v>41</v>
      </c>
      <c r="D28" s="286">
        <v>20</v>
      </c>
      <c r="E28" s="287">
        <v>7</v>
      </c>
      <c r="F28" s="287">
        <v>10</v>
      </c>
      <c r="G28" s="287">
        <v>4</v>
      </c>
      <c r="H28" s="287">
        <v>69</v>
      </c>
      <c r="I28" s="287">
        <v>24</v>
      </c>
      <c r="J28" s="287">
        <v>70</v>
      </c>
      <c r="K28" s="287">
        <v>23</v>
      </c>
      <c r="L28" s="287">
        <v>9</v>
      </c>
      <c r="M28" s="287">
        <v>5</v>
      </c>
      <c r="N28" s="287">
        <v>3</v>
      </c>
      <c r="O28" s="287">
        <v>1</v>
      </c>
      <c r="P28" s="287">
        <v>4</v>
      </c>
      <c r="Q28" s="287">
        <v>1</v>
      </c>
      <c r="R28" s="287">
        <v>10</v>
      </c>
      <c r="S28" s="287">
        <v>2</v>
      </c>
      <c r="T28" s="287">
        <v>9</v>
      </c>
      <c r="U28" s="287">
        <v>2</v>
      </c>
      <c r="V28" s="287">
        <v>3</v>
      </c>
      <c r="W28" s="288">
        <v>1</v>
      </c>
    </row>
    <row r="29" spans="1:23" ht="21" customHeight="1">
      <c r="A29" s="283">
        <v>8</v>
      </c>
      <c r="B29" s="284" t="s">
        <v>28</v>
      </c>
      <c r="C29" s="285" t="s">
        <v>42</v>
      </c>
      <c r="D29" s="286">
        <v>14</v>
      </c>
      <c r="E29" s="287">
        <v>5</v>
      </c>
      <c r="F29" s="287">
        <v>7</v>
      </c>
      <c r="G29" s="287">
        <v>2</v>
      </c>
      <c r="H29" s="287">
        <v>50</v>
      </c>
      <c r="I29" s="287">
        <v>26</v>
      </c>
      <c r="J29" s="287">
        <v>52</v>
      </c>
      <c r="K29" s="287">
        <v>26</v>
      </c>
      <c r="L29" s="287">
        <v>5</v>
      </c>
      <c r="M29" s="287">
        <v>2</v>
      </c>
      <c r="N29" s="287">
        <v>3</v>
      </c>
      <c r="O29" s="287">
        <v>1</v>
      </c>
      <c r="P29" s="287">
        <v>4</v>
      </c>
      <c r="Q29" s="287">
        <v>1</v>
      </c>
      <c r="R29" s="287">
        <v>2</v>
      </c>
      <c r="S29" s="287">
        <v>1</v>
      </c>
      <c r="T29" s="287">
        <v>9</v>
      </c>
      <c r="U29" s="287">
        <v>2</v>
      </c>
      <c r="V29" s="287">
        <v>2</v>
      </c>
      <c r="W29" s="288">
        <v>1</v>
      </c>
    </row>
    <row r="30" spans="1:23" ht="21" customHeight="1" thickBot="1">
      <c r="A30" s="289">
        <v>9</v>
      </c>
      <c r="B30" s="290" t="s">
        <v>43</v>
      </c>
      <c r="C30" s="291" t="s">
        <v>44</v>
      </c>
      <c r="D30" s="292">
        <v>24</v>
      </c>
      <c r="E30" s="293">
        <v>6</v>
      </c>
      <c r="F30" s="293">
        <v>9</v>
      </c>
      <c r="G30" s="293">
        <v>4</v>
      </c>
      <c r="H30" s="293">
        <v>64</v>
      </c>
      <c r="I30" s="293">
        <v>22</v>
      </c>
      <c r="J30" s="293">
        <v>64</v>
      </c>
      <c r="K30" s="293">
        <v>22</v>
      </c>
      <c r="L30" s="293">
        <v>9</v>
      </c>
      <c r="M30" s="293">
        <v>4</v>
      </c>
      <c r="N30" s="293">
        <v>5</v>
      </c>
      <c r="O30" s="293">
        <v>3</v>
      </c>
      <c r="P30" s="293">
        <v>6</v>
      </c>
      <c r="Q30" s="293">
        <v>4</v>
      </c>
      <c r="R30" s="293">
        <v>5</v>
      </c>
      <c r="S30" s="293">
        <v>4</v>
      </c>
      <c r="T30" s="293">
        <v>15</v>
      </c>
      <c r="U30" s="293">
        <v>4</v>
      </c>
      <c r="V30" s="293">
        <v>1</v>
      </c>
      <c r="W30" s="294">
        <v>1</v>
      </c>
    </row>
    <row r="31" spans="1:23" ht="21" customHeight="1" thickBot="1">
      <c r="A31" s="511" t="s">
        <v>78</v>
      </c>
      <c r="B31" s="512"/>
      <c r="C31" s="513"/>
      <c r="D31" s="295">
        <f aca="true" t="shared" si="3" ref="D31:W31">D22+D23+D24+D25+D26+D27+D28+D29+D30</f>
        <v>155</v>
      </c>
      <c r="E31" s="296">
        <f t="shared" si="3"/>
        <v>59</v>
      </c>
      <c r="F31" s="296">
        <f t="shared" si="3"/>
        <v>80</v>
      </c>
      <c r="G31" s="296">
        <f t="shared" si="3"/>
        <v>37</v>
      </c>
      <c r="H31" s="296">
        <f t="shared" si="3"/>
        <v>500</v>
      </c>
      <c r="I31" s="296">
        <f t="shared" si="3"/>
        <v>229</v>
      </c>
      <c r="J31" s="296">
        <f t="shared" si="3"/>
        <v>532</v>
      </c>
      <c r="K31" s="296">
        <f t="shared" si="3"/>
        <v>242</v>
      </c>
      <c r="L31" s="296">
        <f t="shared" si="3"/>
        <v>48</v>
      </c>
      <c r="M31" s="296">
        <f t="shared" si="3"/>
        <v>24</v>
      </c>
      <c r="N31" s="296">
        <f t="shared" si="3"/>
        <v>32</v>
      </c>
      <c r="O31" s="296">
        <f t="shared" si="3"/>
        <v>13</v>
      </c>
      <c r="P31" s="296">
        <f t="shared" si="3"/>
        <v>48</v>
      </c>
      <c r="Q31" s="296">
        <f t="shared" si="3"/>
        <v>28</v>
      </c>
      <c r="R31" s="296">
        <f t="shared" si="3"/>
        <v>37</v>
      </c>
      <c r="S31" s="296">
        <f t="shared" si="3"/>
        <v>17</v>
      </c>
      <c r="T31" s="296">
        <f t="shared" si="3"/>
        <v>92</v>
      </c>
      <c r="U31" s="296">
        <f t="shared" si="3"/>
        <v>26</v>
      </c>
      <c r="V31" s="296">
        <f t="shared" si="3"/>
        <v>22</v>
      </c>
      <c r="W31" s="297">
        <f t="shared" si="3"/>
        <v>10</v>
      </c>
    </row>
    <row r="33" spans="6:11" ht="12.75">
      <c r="F33" s="237">
        <f>F31+H31</f>
        <v>580</v>
      </c>
      <c r="G33" s="237">
        <f>G31+I31</f>
        <v>266</v>
      </c>
      <c r="J33" s="237">
        <f>J31+L31</f>
        <v>580</v>
      </c>
      <c r="K33" s="237">
        <f>K31+M31</f>
        <v>266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Z6:AA6"/>
    <mergeCell ref="AB6:AC6"/>
    <mergeCell ref="F6:G6"/>
    <mergeCell ref="H6:I6"/>
    <mergeCell ref="J6:K6"/>
    <mergeCell ref="L6:M6"/>
    <mergeCell ref="N6:O6"/>
    <mergeCell ref="P6:Q6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zoomScalePageLayoutView="0" workbookViewId="0" topLeftCell="A1">
      <selection activeCell="E9" sqref="E9"/>
    </sheetView>
  </sheetViews>
  <sheetFormatPr defaultColWidth="9.125" defaultRowHeight="12.75"/>
  <cols>
    <col min="1" max="1" width="4.50390625" style="299" customWidth="1"/>
    <col min="2" max="2" width="16.00390625" style="299" customWidth="1"/>
    <col min="3" max="3" width="9.125" style="299" customWidth="1"/>
    <col min="4" max="18" width="10.75390625" style="299" customWidth="1"/>
    <col min="19" max="16384" width="9.125" style="299" customWidth="1"/>
  </cols>
  <sheetData>
    <row r="1" spans="1:17" ht="19.5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8" s="237" customFormat="1" ht="25.5" customHeight="1">
      <c r="A2" s="515" t="s">
        <v>61</v>
      </c>
      <c r="B2" s="515"/>
      <c r="C2" s="515"/>
      <c r="D2" s="515"/>
      <c r="E2" s="517" t="s">
        <v>164</v>
      </c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9"/>
    </row>
    <row r="3" spans="1:18" s="237" customFormat="1" ht="15.75" customHeight="1">
      <c r="A3" s="516"/>
      <c r="B3" s="516"/>
      <c r="C3" s="516"/>
      <c r="D3" s="516"/>
      <c r="E3" s="520" t="str">
        <f>'ogolne (1)'!M3</f>
        <v>od 01 stycznia 2016 roku</v>
      </c>
      <c r="F3" s="521"/>
      <c r="G3" s="521"/>
      <c r="H3" s="521"/>
      <c r="I3" s="521"/>
      <c r="J3" s="522" t="str">
        <f>'ogolne (1)'!Y3</f>
        <v>do 31 stycznia 2016 roku</v>
      </c>
      <c r="K3" s="522"/>
      <c r="L3" s="522"/>
      <c r="M3" s="522"/>
      <c r="N3" s="522"/>
      <c r="O3" s="522"/>
      <c r="P3" s="522"/>
      <c r="Q3" s="522"/>
      <c r="R3" s="523"/>
    </row>
    <row r="4" spans="1:18" s="237" customFormat="1" ht="13.5" customHeight="1" thickBot="1">
      <c r="A4" s="524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</row>
    <row r="5" spans="1:18" ht="16.5" customHeight="1">
      <c r="A5" s="355" t="s">
        <v>165</v>
      </c>
      <c r="B5" s="356" t="s">
        <v>3</v>
      </c>
      <c r="C5" s="525" t="s">
        <v>166</v>
      </c>
      <c r="D5" s="526" t="s">
        <v>167</v>
      </c>
      <c r="E5" s="351" t="s">
        <v>168</v>
      </c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528"/>
    </row>
    <row r="6" spans="1:18" ht="18" customHeight="1">
      <c r="A6" s="365"/>
      <c r="B6" s="368"/>
      <c r="C6" s="369"/>
      <c r="D6" s="527"/>
      <c r="E6" s="365" t="s">
        <v>169</v>
      </c>
      <c r="F6" s="368"/>
      <c r="G6" s="368" t="s">
        <v>170</v>
      </c>
      <c r="H6" s="369" t="s">
        <v>98</v>
      </c>
      <c r="I6" s="529"/>
      <c r="J6" s="529"/>
      <c r="K6" s="529"/>
      <c r="L6" s="529"/>
      <c r="M6" s="529"/>
      <c r="N6" s="529"/>
      <c r="O6" s="529"/>
      <c r="P6" s="529"/>
      <c r="Q6" s="369" t="s">
        <v>171</v>
      </c>
      <c r="R6" s="366" t="s">
        <v>172</v>
      </c>
    </row>
    <row r="7" spans="1:18" ht="63" customHeight="1">
      <c r="A7" s="365"/>
      <c r="B7" s="368"/>
      <c r="C7" s="369"/>
      <c r="D7" s="527"/>
      <c r="E7" s="300" t="s">
        <v>173</v>
      </c>
      <c r="F7" s="301" t="s">
        <v>174</v>
      </c>
      <c r="G7" s="368"/>
      <c r="H7" s="302" t="s">
        <v>175</v>
      </c>
      <c r="I7" s="302" t="s">
        <v>104</v>
      </c>
      <c r="J7" s="302" t="s">
        <v>107</v>
      </c>
      <c r="K7" s="302" t="s">
        <v>176</v>
      </c>
      <c r="L7" s="302" t="s">
        <v>177</v>
      </c>
      <c r="M7" s="302" t="s">
        <v>178</v>
      </c>
      <c r="N7" s="302" t="s">
        <v>179</v>
      </c>
      <c r="O7" s="302" t="s">
        <v>180</v>
      </c>
      <c r="P7" s="302" t="s">
        <v>181</v>
      </c>
      <c r="Q7" s="369"/>
      <c r="R7" s="366"/>
    </row>
    <row r="8" spans="1:30" s="237" customFormat="1" ht="18" customHeight="1">
      <c r="A8" s="244">
        <v>1</v>
      </c>
      <c r="B8" s="245" t="s">
        <v>28</v>
      </c>
      <c r="C8" s="246" t="s">
        <v>29</v>
      </c>
      <c r="D8" s="303">
        <f aca="true" t="shared" si="0" ref="D8:D17">E8+F8+H8+I8+J8+M8+N8+O8+P8+K8+Q8+R8+L8</f>
        <v>44</v>
      </c>
      <c r="E8" s="304">
        <v>15</v>
      </c>
      <c r="F8" s="305">
        <v>18</v>
      </c>
      <c r="G8" s="305">
        <f aca="true" t="shared" si="1" ref="G8:G17">H8+I8+J8+M8+N8+O8+P8+K8+L8</f>
        <v>11</v>
      </c>
      <c r="H8" s="305">
        <v>3</v>
      </c>
      <c r="I8" s="305">
        <v>0</v>
      </c>
      <c r="J8" s="305">
        <v>1</v>
      </c>
      <c r="K8" s="306">
        <v>0</v>
      </c>
      <c r="L8" s="306">
        <v>0</v>
      </c>
      <c r="M8" s="305">
        <v>7</v>
      </c>
      <c r="N8" s="305">
        <v>0</v>
      </c>
      <c r="O8" s="307">
        <v>0</v>
      </c>
      <c r="P8" s="306">
        <v>0</v>
      </c>
      <c r="Q8" s="306">
        <v>0</v>
      </c>
      <c r="R8" s="308">
        <v>0</v>
      </c>
      <c r="AD8" s="237">
        <v>82</v>
      </c>
    </row>
    <row r="9" spans="1:18" s="237" customFormat="1" ht="18" customHeight="1">
      <c r="A9" s="256">
        <v>2</v>
      </c>
      <c r="B9" s="257" t="s">
        <v>30</v>
      </c>
      <c r="C9" s="258" t="s">
        <v>31</v>
      </c>
      <c r="D9" s="303">
        <f t="shared" si="0"/>
        <v>1</v>
      </c>
      <c r="E9" s="259">
        <v>0</v>
      </c>
      <c r="F9" s="260">
        <v>0</v>
      </c>
      <c r="G9" s="260">
        <f t="shared" si="1"/>
        <v>1</v>
      </c>
      <c r="H9" s="260">
        <v>0</v>
      </c>
      <c r="I9" s="260">
        <v>0</v>
      </c>
      <c r="J9" s="260">
        <v>1</v>
      </c>
      <c r="K9" s="309">
        <v>0</v>
      </c>
      <c r="L9" s="309">
        <v>0</v>
      </c>
      <c r="M9" s="260">
        <v>0</v>
      </c>
      <c r="N9" s="260">
        <v>0</v>
      </c>
      <c r="O9" s="261">
        <v>0</v>
      </c>
      <c r="P9" s="309">
        <v>0</v>
      </c>
      <c r="Q9" s="309">
        <v>0</v>
      </c>
      <c r="R9" s="310">
        <v>0</v>
      </c>
    </row>
    <row r="10" spans="1:18" s="237" customFormat="1" ht="18" customHeight="1">
      <c r="A10" s="256">
        <v>3</v>
      </c>
      <c r="B10" s="257" t="s">
        <v>32</v>
      </c>
      <c r="C10" s="258" t="s">
        <v>33</v>
      </c>
      <c r="D10" s="303">
        <f t="shared" si="0"/>
        <v>2</v>
      </c>
      <c r="E10" s="259">
        <v>0</v>
      </c>
      <c r="F10" s="260">
        <v>1</v>
      </c>
      <c r="G10" s="260">
        <f t="shared" si="1"/>
        <v>1</v>
      </c>
      <c r="H10" s="260">
        <v>0</v>
      </c>
      <c r="I10" s="260">
        <v>0</v>
      </c>
      <c r="J10" s="260">
        <v>1</v>
      </c>
      <c r="K10" s="309">
        <v>0</v>
      </c>
      <c r="L10" s="309">
        <v>0</v>
      </c>
      <c r="M10" s="260">
        <v>0</v>
      </c>
      <c r="N10" s="260">
        <v>0</v>
      </c>
      <c r="O10" s="261">
        <v>0</v>
      </c>
      <c r="P10" s="309">
        <v>0</v>
      </c>
      <c r="Q10" s="309">
        <v>0</v>
      </c>
      <c r="R10" s="310">
        <v>0</v>
      </c>
    </row>
    <row r="11" spans="1:18" s="237" customFormat="1" ht="18" customHeight="1">
      <c r="A11" s="256">
        <v>4</v>
      </c>
      <c r="B11" s="257" t="s">
        <v>34</v>
      </c>
      <c r="C11" s="258" t="s">
        <v>35</v>
      </c>
      <c r="D11" s="303">
        <f t="shared" si="0"/>
        <v>0</v>
      </c>
      <c r="E11" s="259">
        <v>0</v>
      </c>
      <c r="F11" s="260">
        <v>0</v>
      </c>
      <c r="G11" s="260">
        <f t="shared" si="1"/>
        <v>0</v>
      </c>
      <c r="H11" s="260">
        <v>0</v>
      </c>
      <c r="I11" s="260">
        <v>0</v>
      </c>
      <c r="J11" s="260">
        <v>0</v>
      </c>
      <c r="K11" s="309">
        <v>0</v>
      </c>
      <c r="L11" s="309">
        <v>0</v>
      </c>
      <c r="M11" s="260">
        <v>0</v>
      </c>
      <c r="N11" s="260">
        <v>0</v>
      </c>
      <c r="O11" s="261">
        <v>0</v>
      </c>
      <c r="P11" s="309">
        <v>0</v>
      </c>
      <c r="Q11" s="309">
        <v>0</v>
      </c>
      <c r="R11" s="310">
        <v>0</v>
      </c>
    </row>
    <row r="12" spans="1:18" s="237" customFormat="1" ht="18" customHeight="1">
      <c r="A12" s="256">
        <v>5</v>
      </c>
      <c r="B12" s="257" t="s">
        <v>36</v>
      </c>
      <c r="C12" s="258" t="s">
        <v>37</v>
      </c>
      <c r="D12" s="303">
        <f t="shared" si="0"/>
        <v>11</v>
      </c>
      <c r="E12" s="259">
        <v>0</v>
      </c>
      <c r="F12" s="260">
        <v>8</v>
      </c>
      <c r="G12" s="260">
        <f t="shared" si="1"/>
        <v>3</v>
      </c>
      <c r="H12" s="260">
        <v>1</v>
      </c>
      <c r="I12" s="260">
        <v>0</v>
      </c>
      <c r="J12" s="260">
        <v>2</v>
      </c>
      <c r="K12" s="309">
        <v>0</v>
      </c>
      <c r="L12" s="309">
        <v>0</v>
      </c>
      <c r="M12" s="260">
        <v>0</v>
      </c>
      <c r="N12" s="260">
        <v>0</v>
      </c>
      <c r="O12" s="261">
        <v>0</v>
      </c>
      <c r="P12" s="309">
        <v>0</v>
      </c>
      <c r="Q12" s="309">
        <v>0</v>
      </c>
      <c r="R12" s="310">
        <v>0</v>
      </c>
    </row>
    <row r="13" spans="1:18" s="237" customFormat="1" ht="18" customHeight="1">
      <c r="A13" s="256">
        <v>6</v>
      </c>
      <c r="B13" s="257" t="s">
        <v>38</v>
      </c>
      <c r="C13" s="258" t="s">
        <v>39</v>
      </c>
      <c r="D13" s="303">
        <f t="shared" si="0"/>
        <v>0</v>
      </c>
      <c r="E13" s="259">
        <v>0</v>
      </c>
      <c r="F13" s="260">
        <v>0</v>
      </c>
      <c r="G13" s="260">
        <f t="shared" si="1"/>
        <v>0</v>
      </c>
      <c r="H13" s="260">
        <v>0</v>
      </c>
      <c r="I13" s="260">
        <v>0</v>
      </c>
      <c r="J13" s="260">
        <v>0</v>
      </c>
      <c r="K13" s="309">
        <v>0</v>
      </c>
      <c r="L13" s="309">
        <v>0</v>
      </c>
      <c r="M13" s="260">
        <v>0</v>
      </c>
      <c r="N13" s="260">
        <v>0</v>
      </c>
      <c r="O13" s="261">
        <v>0</v>
      </c>
      <c r="P13" s="309">
        <v>0</v>
      </c>
      <c r="Q13" s="309">
        <v>0</v>
      </c>
      <c r="R13" s="310">
        <v>0</v>
      </c>
    </row>
    <row r="14" spans="1:18" s="237" customFormat="1" ht="18" customHeight="1">
      <c r="A14" s="256">
        <v>7</v>
      </c>
      <c r="B14" s="257" t="s">
        <v>40</v>
      </c>
      <c r="C14" s="258" t="s">
        <v>41</v>
      </c>
      <c r="D14" s="303">
        <f t="shared" si="0"/>
        <v>3</v>
      </c>
      <c r="E14" s="259">
        <v>0</v>
      </c>
      <c r="F14" s="260">
        <v>3</v>
      </c>
      <c r="G14" s="260">
        <f t="shared" si="1"/>
        <v>0</v>
      </c>
      <c r="H14" s="260">
        <v>0</v>
      </c>
      <c r="I14" s="260">
        <v>0</v>
      </c>
      <c r="J14" s="260">
        <v>0</v>
      </c>
      <c r="K14" s="309">
        <v>0</v>
      </c>
      <c r="L14" s="309">
        <v>0</v>
      </c>
      <c r="M14" s="260">
        <v>0</v>
      </c>
      <c r="N14" s="260">
        <v>0</v>
      </c>
      <c r="O14" s="261">
        <v>0</v>
      </c>
      <c r="P14" s="309">
        <v>0</v>
      </c>
      <c r="Q14" s="309">
        <v>0</v>
      </c>
      <c r="R14" s="310">
        <v>0</v>
      </c>
    </row>
    <row r="15" spans="1:18" s="237" customFormat="1" ht="18" customHeight="1">
      <c r="A15" s="256">
        <v>8</v>
      </c>
      <c r="B15" s="257" t="s">
        <v>28</v>
      </c>
      <c r="C15" s="258" t="s">
        <v>42</v>
      </c>
      <c r="D15" s="303">
        <f t="shared" si="0"/>
        <v>19</v>
      </c>
      <c r="E15" s="259">
        <v>0</v>
      </c>
      <c r="F15" s="260">
        <v>18</v>
      </c>
      <c r="G15" s="260">
        <f t="shared" si="1"/>
        <v>1</v>
      </c>
      <c r="H15" s="260">
        <v>1</v>
      </c>
      <c r="I15" s="260">
        <v>0</v>
      </c>
      <c r="J15" s="260">
        <v>0</v>
      </c>
      <c r="K15" s="309">
        <v>0</v>
      </c>
      <c r="L15" s="309">
        <v>0</v>
      </c>
      <c r="M15" s="260">
        <v>0</v>
      </c>
      <c r="N15" s="260">
        <v>0</v>
      </c>
      <c r="O15" s="261">
        <v>0</v>
      </c>
      <c r="P15" s="309">
        <v>0</v>
      </c>
      <c r="Q15" s="309">
        <v>0</v>
      </c>
      <c r="R15" s="310">
        <v>0</v>
      </c>
    </row>
    <row r="16" spans="1:18" s="237" customFormat="1" ht="18" customHeight="1">
      <c r="A16" s="256">
        <v>9</v>
      </c>
      <c r="B16" s="257" t="s">
        <v>43</v>
      </c>
      <c r="C16" s="258" t="s">
        <v>44</v>
      </c>
      <c r="D16" s="303">
        <f t="shared" si="0"/>
        <v>13</v>
      </c>
      <c r="E16" s="259">
        <v>7</v>
      </c>
      <c r="F16" s="260">
        <v>5</v>
      </c>
      <c r="G16" s="260">
        <f t="shared" si="1"/>
        <v>1</v>
      </c>
      <c r="H16" s="260">
        <v>0</v>
      </c>
      <c r="I16" s="260">
        <v>0</v>
      </c>
      <c r="J16" s="260">
        <v>1</v>
      </c>
      <c r="K16" s="309">
        <v>0</v>
      </c>
      <c r="L16" s="309">
        <v>0</v>
      </c>
      <c r="M16" s="260">
        <v>0</v>
      </c>
      <c r="N16" s="260">
        <v>0</v>
      </c>
      <c r="O16" s="261">
        <v>0</v>
      </c>
      <c r="P16" s="309">
        <v>0</v>
      </c>
      <c r="Q16" s="309">
        <v>0</v>
      </c>
      <c r="R16" s="310">
        <v>0</v>
      </c>
    </row>
    <row r="17" spans="1:18" s="237" customFormat="1" ht="18" customHeight="1" thickBot="1">
      <c r="A17" s="244">
        <v>10</v>
      </c>
      <c r="B17" s="245" t="s">
        <v>182</v>
      </c>
      <c r="C17" s="311" t="s">
        <v>183</v>
      </c>
      <c r="D17" s="303">
        <f t="shared" si="0"/>
        <v>11</v>
      </c>
      <c r="E17" s="312">
        <v>1</v>
      </c>
      <c r="F17" s="305">
        <v>10</v>
      </c>
      <c r="G17" s="305">
        <f t="shared" si="1"/>
        <v>0</v>
      </c>
      <c r="H17" s="305">
        <v>0</v>
      </c>
      <c r="I17" s="305">
        <v>0</v>
      </c>
      <c r="J17" s="305">
        <v>0</v>
      </c>
      <c r="K17" s="306">
        <v>0</v>
      </c>
      <c r="L17" s="306">
        <v>0</v>
      </c>
      <c r="M17" s="305">
        <v>0</v>
      </c>
      <c r="N17" s="305">
        <v>0</v>
      </c>
      <c r="O17" s="307">
        <v>0</v>
      </c>
      <c r="P17" s="306">
        <v>0</v>
      </c>
      <c r="Q17" s="306">
        <v>0</v>
      </c>
      <c r="R17" s="308">
        <v>0</v>
      </c>
    </row>
    <row r="18" spans="1:18" ht="25.5" customHeight="1" thickBot="1">
      <c r="A18" s="514" t="s">
        <v>151</v>
      </c>
      <c r="B18" s="395"/>
      <c r="C18" s="395"/>
      <c r="D18" s="313">
        <f>D8+D9+D10+D11+D12+D13+D14+D15+D16+D17</f>
        <v>104</v>
      </c>
      <c r="E18" s="313">
        <f aca="true" t="shared" si="2" ref="E18:R18">E8+E9+E10+E11+E12+E13+E14+E15+E16+E17</f>
        <v>23</v>
      </c>
      <c r="F18" s="313">
        <f t="shared" si="2"/>
        <v>63</v>
      </c>
      <c r="G18" s="313">
        <f>G8+G9+G10+G11+G12+G13+G14+G15+G16+G17</f>
        <v>18</v>
      </c>
      <c r="H18" s="313">
        <f t="shared" si="2"/>
        <v>5</v>
      </c>
      <c r="I18" s="313">
        <f t="shared" si="2"/>
        <v>0</v>
      </c>
      <c r="J18" s="313">
        <f t="shared" si="2"/>
        <v>6</v>
      </c>
      <c r="K18" s="313">
        <f>K8+K9+K10+K11+K12+K13+K14+K15+K16+K17</f>
        <v>0</v>
      </c>
      <c r="L18" s="313">
        <f>L8+L9+L10+L11+L12+L13+L14+L15+L16+L17</f>
        <v>0</v>
      </c>
      <c r="M18" s="313">
        <f>M8+M9+M10+M11+M12+M13+M14+M15+M16+M17</f>
        <v>7</v>
      </c>
      <c r="N18" s="313">
        <f t="shared" si="2"/>
        <v>0</v>
      </c>
      <c r="O18" s="313">
        <f t="shared" si="2"/>
        <v>0</v>
      </c>
      <c r="P18" s="313">
        <f t="shared" si="2"/>
        <v>0</v>
      </c>
      <c r="Q18" s="313">
        <f t="shared" si="2"/>
        <v>0</v>
      </c>
      <c r="R18" s="313">
        <f t="shared" si="2"/>
        <v>0</v>
      </c>
    </row>
    <row r="19" ht="18.75" customHeight="1">
      <c r="E19" s="299">
        <f>E18+F18</f>
        <v>86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18:C18"/>
    <mergeCell ref="A2:D3"/>
    <mergeCell ref="E2:R2"/>
    <mergeCell ref="E3:I3"/>
    <mergeCell ref="J3:R3"/>
    <mergeCell ref="A4:R4"/>
    <mergeCell ref="A5:A7"/>
    <mergeCell ref="B5:B7"/>
    <mergeCell ref="C5:C7"/>
    <mergeCell ref="D5:D7"/>
    <mergeCell ref="E5:R5"/>
    <mergeCell ref="E6:F6"/>
    <mergeCell ref="G6:G7"/>
    <mergeCell ref="H6:P6"/>
    <mergeCell ref="Q6:Q7"/>
    <mergeCell ref="R6:R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cp:lastPrinted>2016-02-05T08:09:57Z</cp:lastPrinted>
  <dcterms:created xsi:type="dcterms:W3CDTF">2016-02-03T12:14:11Z</dcterms:created>
  <dcterms:modified xsi:type="dcterms:W3CDTF">2016-02-05T08:11:05Z</dcterms:modified>
  <cp:category/>
  <cp:version/>
  <cp:contentType/>
  <cp:contentStatus/>
</cp:coreProperties>
</file>