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skierowania do pracy" sheetId="1" r:id="rId1"/>
    <sheet name="oferty" sheetId="2" r:id="rId2"/>
    <sheet name="Formy aktywne" sheetId="3" r:id="rId3"/>
  </sheets>
  <definedNames/>
  <calcPr fullCalcOnLoad="1"/>
</workbook>
</file>

<file path=xl/sharedStrings.xml><?xml version="1.0" encoding="utf-8"?>
<sst xmlns="http://schemas.openxmlformats.org/spreadsheetml/2006/main" count="130" uniqueCount="85">
  <si>
    <t>Skierowania i podjęcia pracy ze skierowania w 2004r.</t>
  </si>
  <si>
    <t>L.p</t>
  </si>
  <si>
    <t>Wyszczególnienie</t>
  </si>
  <si>
    <t>01.2003</t>
  </si>
  <si>
    <t>02.2003</t>
  </si>
  <si>
    <t>03.2003</t>
  </si>
  <si>
    <t>04.2003</t>
  </si>
  <si>
    <t>05.2003</t>
  </si>
  <si>
    <t>06.2003</t>
  </si>
  <si>
    <t>07.2003</t>
  </si>
  <si>
    <t>08.2003</t>
  </si>
  <si>
    <t>09.2003</t>
  </si>
  <si>
    <t>10.2003</t>
  </si>
  <si>
    <t>11.2003</t>
  </si>
  <si>
    <t>12.2003</t>
  </si>
  <si>
    <t>Ogółem</t>
  </si>
  <si>
    <t>1.</t>
  </si>
  <si>
    <t>Wydane skierowania do pracy ogółem</t>
  </si>
  <si>
    <t xml:space="preserve">do niesubsydiowanej </t>
  </si>
  <si>
    <t xml:space="preserve">do subsydiowanej </t>
  </si>
  <si>
    <t>w tym</t>
  </si>
  <si>
    <t>interwencyjnej</t>
  </si>
  <si>
    <t>publicznej</t>
  </si>
  <si>
    <t>ref.absolwenckiej</t>
  </si>
  <si>
    <t>stażu</t>
  </si>
  <si>
    <t>przyg.  Zawodowe</t>
  </si>
  <si>
    <t>program specjalny</t>
  </si>
  <si>
    <t>2.</t>
  </si>
  <si>
    <t>Podjęcie pracy ogółem</t>
  </si>
  <si>
    <t>3.</t>
  </si>
  <si>
    <t>Podjęte prace ze skierowania</t>
  </si>
  <si>
    <t>niesubsydiowana</t>
  </si>
  <si>
    <t>subsydiowana</t>
  </si>
  <si>
    <t>interwencyjna</t>
  </si>
  <si>
    <t>publiczna</t>
  </si>
  <si>
    <t>ref.absolwecka</t>
  </si>
  <si>
    <t xml:space="preserve">staż </t>
  </si>
  <si>
    <t xml:space="preserve">                              OFERTY PRACY W  2004 ROKU  W POWIECIE  TURECKIM</t>
  </si>
  <si>
    <t>01.2004</t>
  </si>
  <si>
    <t>02.2004</t>
  </si>
  <si>
    <t>03.2004</t>
  </si>
  <si>
    <t>04.2004</t>
  </si>
  <si>
    <t>05.2004</t>
  </si>
  <si>
    <t>06.2004</t>
  </si>
  <si>
    <t>07.2004</t>
  </si>
  <si>
    <t>08.2004</t>
  </si>
  <si>
    <t>09.2004</t>
  </si>
  <si>
    <t>10.2004</t>
  </si>
  <si>
    <t>11.2004</t>
  </si>
  <si>
    <t>12.2004</t>
  </si>
  <si>
    <t xml:space="preserve"> 1.</t>
  </si>
  <si>
    <t>OGÓŁEM</t>
  </si>
  <si>
    <t>+/-</t>
  </si>
  <si>
    <t>w tym kobiet</t>
  </si>
  <si>
    <t>w tym stanowiska nierobotnicze</t>
  </si>
  <si>
    <t>% do ogółu ofert</t>
  </si>
  <si>
    <t>4.</t>
  </si>
  <si>
    <t>Niesubsydiowana</t>
  </si>
  <si>
    <t>5.</t>
  </si>
  <si>
    <t>Prace interwencyj.</t>
  </si>
  <si>
    <t>6.</t>
  </si>
  <si>
    <t>Roboty publiczne</t>
  </si>
  <si>
    <t>7.</t>
  </si>
  <si>
    <t>Absolwenci (ref.)</t>
  </si>
  <si>
    <t>8.</t>
  </si>
  <si>
    <t xml:space="preserve">Staż </t>
  </si>
  <si>
    <t>9.</t>
  </si>
  <si>
    <t>Przyg. Zawodowe</t>
  </si>
  <si>
    <t>10.</t>
  </si>
  <si>
    <t>Program specjalny</t>
  </si>
  <si>
    <t>Niepełnosprawni</t>
  </si>
  <si>
    <t>w tym refundowane</t>
  </si>
  <si>
    <t xml:space="preserve">   AKTYWNE FORMY W  POWIECIE TURECKIM W 2004 ROKU</t>
  </si>
  <si>
    <t>Podjęcie pracy OGÓŁEM</t>
  </si>
  <si>
    <t xml:space="preserve">W tym </t>
  </si>
  <si>
    <t>ze skier.PUP niesub.</t>
  </si>
  <si>
    <t>prace interwencyjne</t>
  </si>
  <si>
    <t>Absolwenci skierowani do pracy (refundacja)</t>
  </si>
  <si>
    <t xml:space="preserve"> +/-</t>
  </si>
  <si>
    <t>Podjęcie pracy z PFRN lub w zakładzie pracy chronionej</t>
  </si>
  <si>
    <t>Przyuczenie i przekwalifikowanie</t>
  </si>
  <si>
    <t xml:space="preserve"> 3. </t>
  </si>
  <si>
    <t>Liczba udzielonych pożyczek</t>
  </si>
  <si>
    <t>Skierowanie na staż</t>
  </si>
  <si>
    <t>Skierowanie na przyg. Zawodowe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</si>
</sst>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0.0"/>
    <numFmt numFmtId="166" formatCode="#,##0.0"/>
  </numFmts>
  <fonts count="18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2"/>
      <name val="Times New Roman CE"/>
      <family val="1"/>
    </font>
    <font>
      <b/>
      <sz val="14"/>
      <name val="Arial CE"/>
      <family val="2"/>
    </font>
    <font>
      <sz val="8"/>
      <name val="Arial CE"/>
      <family val="2"/>
    </font>
    <font>
      <b/>
      <sz val="12"/>
      <color indexed="12"/>
      <name val="Arial CE"/>
      <family val="2"/>
    </font>
    <font>
      <b/>
      <sz val="12"/>
      <color indexed="21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b/>
      <sz val="9"/>
      <color indexed="21"/>
      <name val="Arial CE"/>
      <family val="2"/>
    </font>
    <font>
      <sz val="12"/>
      <color indexed="8"/>
      <name val="Arial CE"/>
      <family val="2"/>
    </font>
    <font>
      <b/>
      <sz val="10"/>
      <color indexed="21"/>
      <name val="Arial CE"/>
      <family val="2"/>
    </font>
    <font>
      <b/>
      <sz val="12"/>
      <color indexed="57"/>
      <name val="Arial CE"/>
      <family val="2"/>
    </font>
    <font>
      <b/>
      <sz val="9"/>
      <color indexed="57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top"/>
    </xf>
    <xf numFmtId="0" fontId="3" fillId="4" borderId="1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65" fontId="12" fillId="0" borderId="24" xfId="0" applyNumberFormat="1" applyFont="1" applyBorder="1" applyAlignment="1">
      <alignment horizontal="center" vertical="center"/>
    </xf>
    <xf numFmtId="165" fontId="12" fillId="0" borderId="19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top"/>
    </xf>
    <xf numFmtId="0" fontId="0" fillId="2" borderId="33" xfId="0" applyFill="1" applyBorder="1" applyAlignment="1">
      <alignment horizontal="center" vertical="top"/>
    </xf>
    <xf numFmtId="0" fontId="3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/>
    </xf>
    <xf numFmtId="0" fontId="4" fillId="3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/>
    </xf>
    <xf numFmtId="0" fontId="0" fillId="3" borderId="21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/>
    </xf>
    <xf numFmtId="0" fontId="0" fillId="3" borderId="29" xfId="0" applyFill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" fillId="2" borderId="35" xfId="0" applyFont="1" applyFill="1" applyBorder="1" applyAlignment="1">
      <alignment horizontal="center" vertical="top"/>
    </xf>
    <xf numFmtId="0" fontId="2" fillId="2" borderId="36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center" vertical="top"/>
    </xf>
    <xf numFmtId="0" fontId="3" fillId="2" borderId="2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/>
    </xf>
    <xf numFmtId="0" fontId="4" fillId="3" borderId="2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/>
    </xf>
    <xf numFmtId="0" fontId="0" fillId="3" borderId="37" xfId="0" applyFont="1" applyFill="1" applyBorder="1" applyAlignment="1">
      <alignment horizontal="left" vertical="center" wrapText="1"/>
    </xf>
    <xf numFmtId="0" fontId="0" fillId="3" borderId="25" xfId="0" applyFont="1" applyFill="1" applyBorder="1" applyAlignment="1">
      <alignment/>
    </xf>
    <xf numFmtId="0" fontId="0" fillId="3" borderId="38" xfId="0" applyFont="1" applyFill="1" applyBorder="1" applyAlignment="1">
      <alignment/>
    </xf>
    <xf numFmtId="0" fontId="6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1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="75" zoomScaleNormal="75" workbookViewId="0" topLeftCell="A1">
      <selection activeCell="O14" sqref="O14"/>
    </sheetView>
  </sheetViews>
  <sheetFormatPr defaultColWidth="9.00390625" defaultRowHeight="12.75"/>
  <cols>
    <col min="1" max="1" width="3.00390625" style="0" customWidth="1"/>
    <col min="2" max="2" width="4.375" style="0" customWidth="1"/>
    <col min="3" max="3" width="22.375" style="0" customWidth="1"/>
    <col min="4" max="15" width="8.75390625" style="0" bestFit="1" customWidth="1"/>
    <col min="16" max="16" width="8.625" style="0" bestFit="1" customWidth="1"/>
  </cols>
  <sheetData>
    <row r="1" spans="1:16" ht="42" customHeight="1" thickBo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33" customHeight="1">
      <c r="A2" s="1" t="s">
        <v>1</v>
      </c>
      <c r="B2" s="106" t="s">
        <v>2</v>
      </c>
      <c r="C2" s="107"/>
      <c r="D2" s="3" t="s">
        <v>3</v>
      </c>
      <c r="E2" s="3" t="s">
        <v>4</v>
      </c>
      <c r="F2" s="2" t="s">
        <v>5</v>
      </c>
      <c r="G2" s="3" t="s">
        <v>6</v>
      </c>
      <c r="H2" s="2" t="s">
        <v>7</v>
      </c>
      <c r="I2" s="3" t="s">
        <v>8</v>
      </c>
      <c r="J2" s="2" t="s">
        <v>9</v>
      </c>
      <c r="K2" s="3" t="s">
        <v>10</v>
      </c>
      <c r="L2" s="2" t="s">
        <v>11</v>
      </c>
      <c r="M2" s="3" t="s">
        <v>12</v>
      </c>
      <c r="N2" s="4" t="s">
        <v>13</v>
      </c>
      <c r="O2" s="4" t="s">
        <v>14</v>
      </c>
      <c r="P2" s="5" t="s">
        <v>15</v>
      </c>
    </row>
    <row r="3" spans="1:16" ht="36.75" customHeight="1">
      <c r="A3" s="108" t="s">
        <v>16</v>
      </c>
      <c r="B3" s="111" t="s">
        <v>17</v>
      </c>
      <c r="C3" s="112"/>
      <c r="D3" s="6">
        <f aca="true" t="shared" si="0" ref="D3:I3">D4+D5</f>
        <v>359</v>
      </c>
      <c r="E3" s="6">
        <f t="shared" si="0"/>
        <v>344</v>
      </c>
      <c r="F3" s="6">
        <f t="shared" si="0"/>
        <v>476</v>
      </c>
      <c r="G3" s="6">
        <f t="shared" si="0"/>
        <v>255</v>
      </c>
      <c r="H3" s="6">
        <f t="shared" si="0"/>
        <v>187</v>
      </c>
      <c r="I3" s="6">
        <f t="shared" si="0"/>
        <v>250</v>
      </c>
      <c r="J3" s="6">
        <f aca="true" t="shared" si="1" ref="J3:O3">J4+J5</f>
        <v>238</v>
      </c>
      <c r="K3" s="6">
        <f t="shared" si="1"/>
        <v>300</v>
      </c>
      <c r="L3" s="6">
        <f t="shared" si="1"/>
        <v>625</v>
      </c>
      <c r="M3" s="6">
        <f t="shared" si="1"/>
        <v>737</v>
      </c>
      <c r="N3" s="6">
        <f t="shared" si="1"/>
        <v>452</v>
      </c>
      <c r="O3" s="6">
        <f t="shared" si="1"/>
        <v>193</v>
      </c>
      <c r="P3" s="7">
        <f>O3+N3+M3+L3+K3+J3+I3+H3+G3+F3+E3+D3</f>
        <v>4416</v>
      </c>
    </row>
    <row r="4" spans="1:16" ht="33.75" customHeight="1">
      <c r="A4" s="109"/>
      <c r="B4" s="113" t="s">
        <v>18</v>
      </c>
      <c r="C4" s="114"/>
      <c r="D4" s="8">
        <v>240</v>
      </c>
      <c r="E4" s="8">
        <v>136</v>
      </c>
      <c r="F4" s="9">
        <v>236</v>
      </c>
      <c r="G4" s="8">
        <v>177</v>
      </c>
      <c r="H4" s="8">
        <v>166</v>
      </c>
      <c r="I4" s="8">
        <v>123</v>
      </c>
      <c r="J4" s="8">
        <v>188</v>
      </c>
      <c r="K4" s="8">
        <v>283</v>
      </c>
      <c r="L4" s="8">
        <v>214</v>
      </c>
      <c r="M4" s="8">
        <v>532</v>
      </c>
      <c r="N4" s="10">
        <v>380</v>
      </c>
      <c r="O4" s="10">
        <v>142</v>
      </c>
      <c r="P4" s="11">
        <f aca="true" t="shared" si="2" ref="P4:P12">O4+N4+M4+L4+K4+J4+I4+H4+G4+F4+E4+D4</f>
        <v>2817</v>
      </c>
    </row>
    <row r="5" spans="1:16" ht="34.5" customHeight="1">
      <c r="A5" s="109"/>
      <c r="B5" s="115" t="s">
        <v>19</v>
      </c>
      <c r="C5" s="116"/>
      <c r="D5" s="12">
        <f aca="true" t="shared" si="3" ref="D5:K5">D6+D7+D8+D9+D10+D11</f>
        <v>119</v>
      </c>
      <c r="E5" s="12">
        <f t="shared" si="3"/>
        <v>208</v>
      </c>
      <c r="F5" s="12">
        <f t="shared" si="3"/>
        <v>240</v>
      </c>
      <c r="G5" s="12">
        <f t="shared" si="3"/>
        <v>78</v>
      </c>
      <c r="H5" s="12">
        <f t="shared" si="3"/>
        <v>21</v>
      </c>
      <c r="I5" s="12">
        <f t="shared" si="3"/>
        <v>127</v>
      </c>
      <c r="J5" s="12">
        <f t="shared" si="3"/>
        <v>50</v>
      </c>
      <c r="K5" s="12">
        <f t="shared" si="3"/>
        <v>17</v>
      </c>
      <c r="L5" s="12">
        <f>L6+L7+L8+L9+L10+L11</f>
        <v>411</v>
      </c>
      <c r="M5" s="12">
        <f>M6+M7+M8+M9+M10+M11</f>
        <v>205</v>
      </c>
      <c r="N5" s="12">
        <f>N6+N7+N8+N9+N10+N11</f>
        <v>72</v>
      </c>
      <c r="O5" s="12">
        <f>O6+O7+O8+O9+O10+O11</f>
        <v>51</v>
      </c>
      <c r="P5" s="13">
        <f t="shared" si="2"/>
        <v>1599</v>
      </c>
    </row>
    <row r="6" spans="1:16" ht="19.5" customHeight="1">
      <c r="A6" s="109"/>
      <c r="B6" s="117" t="s">
        <v>20</v>
      </c>
      <c r="C6" s="14" t="s">
        <v>21</v>
      </c>
      <c r="D6" s="15">
        <v>61</v>
      </c>
      <c r="E6" s="15">
        <v>80</v>
      </c>
      <c r="F6" s="16">
        <v>135</v>
      </c>
      <c r="G6" s="15">
        <v>27</v>
      </c>
      <c r="H6" s="15">
        <v>10</v>
      </c>
      <c r="I6" s="15">
        <v>30</v>
      </c>
      <c r="J6" s="15">
        <v>17</v>
      </c>
      <c r="K6" s="15">
        <v>4</v>
      </c>
      <c r="L6" s="15">
        <v>11</v>
      </c>
      <c r="M6" s="15">
        <v>17</v>
      </c>
      <c r="N6" s="17">
        <v>2</v>
      </c>
      <c r="O6" s="17">
        <v>0</v>
      </c>
      <c r="P6" s="18">
        <f t="shared" si="2"/>
        <v>394</v>
      </c>
    </row>
    <row r="7" spans="1:16" ht="19.5" customHeight="1">
      <c r="A7" s="109"/>
      <c r="B7" s="118"/>
      <c r="C7" s="14" t="s">
        <v>22</v>
      </c>
      <c r="D7" s="15">
        <v>37</v>
      </c>
      <c r="E7" s="15">
        <v>67</v>
      </c>
      <c r="F7" s="16">
        <v>24</v>
      </c>
      <c r="G7" s="15">
        <v>22</v>
      </c>
      <c r="H7" s="15">
        <v>6</v>
      </c>
      <c r="I7" s="15">
        <v>3</v>
      </c>
      <c r="J7" s="15">
        <v>3</v>
      </c>
      <c r="K7" s="15">
        <v>0</v>
      </c>
      <c r="L7" s="15">
        <v>21</v>
      </c>
      <c r="M7" s="15">
        <v>4</v>
      </c>
      <c r="N7" s="17">
        <v>6</v>
      </c>
      <c r="O7" s="17">
        <v>9</v>
      </c>
      <c r="P7" s="18">
        <f t="shared" si="2"/>
        <v>202</v>
      </c>
    </row>
    <row r="8" spans="1:16" ht="19.5" customHeight="1">
      <c r="A8" s="109"/>
      <c r="B8" s="118"/>
      <c r="C8" s="14" t="s">
        <v>23</v>
      </c>
      <c r="D8" s="15">
        <v>17</v>
      </c>
      <c r="E8" s="15">
        <v>7</v>
      </c>
      <c r="F8" s="16">
        <v>10</v>
      </c>
      <c r="G8" s="15">
        <v>2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7">
        <v>0</v>
      </c>
      <c r="O8" s="17">
        <v>0</v>
      </c>
      <c r="P8" s="18">
        <f t="shared" si="2"/>
        <v>36</v>
      </c>
    </row>
    <row r="9" spans="1:16" ht="19.5" customHeight="1">
      <c r="A9" s="109"/>
      <c r="B9" s="118"/>
      <c r="C9" s="19" t="s">
        <v>24</v>
      </c>
      <c r="D9" s="15">
        <v>2</v>
      </c>
      <c r="E9" s="15">
        <v>54</v>
      </c>
      <c r="F9" s="16">
        <v>71</v>
      </c>
      <c r="G9" s="15">
        <v>27</v>
      </c>
      <c r="H9" s="15">
        <v>5</v>
      </c>
      <c r="I9" s="15">
        <v>94</v>
      </c>
      <c r="J9" s="15">
        <v>30</v>
      </c>
      <c r="K9" s="15">
        <v>13</v>
      </c>
      <c r="L9" s="15">
        <v>379</v>
      </c>
      <c r="M9" s="15">
        <v>80</v>
      </c>
      <c r="N9" s="17">
        <v>45</v>
      </c>
      <c r="O9" s="17">
        <v>18</v>
      </c>
      <c r="P9" s="18">
        <f>O9+N9+M9+L9+K9+J9+I9+H9+G9+F9+E9+D9</f>
        <v>818</v>
      </c>
    </row>
    <row r="10" spans="1:16" ht="19.5" customHeight="1">
      <c r="A10" s="109"/>
      <c r="B10" s="118"/>
      <c r="C10" s="19" t="s">
        <v>25</v>
      </c>
      <c r="D10" s="15">
        <v>0</v>
      </c>
      <c r="E10" s="15">
        <v>0</v>
      </c>
      <c r="F10" s="16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104</v>
      </c>
      <c r="N10" s="17">
        <v>19</v>
      </c>
      <c r="O10" s="17">
        <v>24</v>
      </c>
      <c r="P10" s="18">
        <f>O10+N10+M10+L10+K10+J10+I10+H10+G10+F10+E10+D10</f>
        <v>147</v>
      </c>
    </row>
    <row r="11" spans="1:16" ht="19.5" customHeight="1">
      <c r="A11" s="110"/>
      <c r="B11" s="119"/>
      <c r="C11" s="19" t="s">
        <v>26</v>
      </c>
      <c r="D11" s="15">
        <v>2</v>
      </c>
      <c r="E11" s="15">
        <v>0</v>
      </c>
      <c r="F11" s="16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7">
        <v>0</v>
      </c>
      <c r="O11" s="17">
        <v>0</v>
      </c>
      <c r="P11" s="18">
        <f t="shared" si="2"/>
        <v>2</v>
      </c>
    </row>
    <row r="12" spans="1:16" ht="37.5" customHeight="1">
      <c r="A12" s="20" t="s">
        <v>27</v>
      </c>
      <c r="B12" s="92" t="s">
        <v>28</v>
      </c>
      <c r="C12" s="93"/>
      <c r="D12" s="21">
        <v>474</v>
      </c>
      <c r="E12" s="21">
        <v>332</v>
      </c>
      <c r="F12" s="22">
        <v>469</v>
      </c>
      <c r="G12" s="21">
        <v>580</v>
      </c>
      <c r="H12" s="22">
        <v>418</v>
      </c>
      <c r="I12" s="21">
        <v>293</v>
      </c>
      <c r="J12" s="22">
        <v>397</v>
      </c>
      <c r="K12" s="21">
        <v>340</v>
      </c>
      <c r="L12" s="22">
        <v>434</v>
      </c>
      <c r="M12" s="23">
        <v>498</v>
      </c>
      <c r="N12" s="24">
        <v>602</v>
      </c>
      <c r="O12" s="23">
        <v>390</v>
      </c>
      <c r="P12" s="25">
        <f t="shared" si="2"/>
        <v>5227</v>
      </c>
    </row>
    <row r="13" spans="1:16" ht="35.25" customHeight="1">
      <c r="A13" s="94" t="s">
        <v>29</v>
      </c>
      <c r="B13" s="96" t="s">
        <v>30</v>
      </c>
      <c r="C13" s="97"/>
      <c r="D13" s="6">
        <f>D14+D15</f>
        <v>308</v>
      </c>
      <c r="E13" s="6">
        <f>E14+E15</f>
        <v>142</v>
      </c>
      <c r="F13" s="6">
        <f>F14+F15</f>
        <v>375</v>
      </c>
      <c r="G13" s="6">
        <f>G14+G15</f>
        <v>239</v>
      </c>
      <c r="H13" s="6">
        <f>H14+H15</f>
        <v>81</v>
      </c>
      <c r="I13" s="6">
        <f aca="true" t="shared" si="4" ref="I13:O13">I14+I15</f>
        <v>116</v>
      </c>
      <c r="J13" s="6">
        <f t="shared" si="4"/>
        <v>150</v>
      </c>
      <c r="K13" s="6">
        <f t="shared" si="4"/>
        <v>121</v>
      </c>
      <c r="L13" s="6">
        <v>268</v>
      </c>
      <c r="M13" s="6">
        <f t="shared" si="4"/>
        <v>439</v>
      </c>
      <c r="N13" s="6">
        <f t="shared" si="4"/>
        <v>428</v>
      </c>
      <c r="O13" s="6">
        <f t="shared" si="4"/>
        <v>220</v>
      </c>
      <c r="P13" s="7">
        <f>O13+N13+M13+L13+K13+J13+I13+H13+G13+F13+E13+D13</f>
        <v>2887</v>
      </c>
    </row>
    <row r="14" spans="1:16" ht="39.75" customHeight="1">
      <c r="A14" s="94"/>
      <c r="B14" s="98" t="s">
        <v>31</v>
      </c>
      <c r="C14" s="99"/>
      <c r="D14" s="8">
        <v>219</v>
      </c>
      <c r="E14" s="8">
        <v>89</v>
      </c>
      <c r="F14" s="8">
        <v>92</v>
      </c>
      <c r="G14" s="8">
        <v>123</v>
      </c>
      <c r="H14" s="8">
        <v>48</v>
      </c>
      <c r="I14" s="8">
        <v>63</v>
      </c>
      <c r="J14" s="8">
        <v>57</v>
      </c>
      <c r="K14" s="8">
        <v>89</v>
      </c>
      <c r="L14" s="8">
        <v>78</v>
      </c>
      <c r="M14" s="8">
        <v>227</v>
      </c>
      <c r="N14" s="8">
        <v>384</v>
      </c>
      <c r="O14" s="8">
        <v>144</v>
      </c>
      <c r="P14" s="11">
        <f aca="true" t="shared" si="5" ref="P14:P21">O14+N14+M14+L14+K14+J14+I14+H14+G14+F14+E14+D14</f>
        <v>1613</v>
      </c>
    </row>
    <row r="15" spans="1:16" ht="38.25" customHeight="1">
      <c r="A15" s="94"/>
      <c r="B15" s="100" t="s">
        <v>32</v>
      </c>
      <c r="C15" s="101"/>
      <c r="D15" s="12">
        <f aca="true" t="shared" si="6" ref="D15:K15">D16+D17+D18+D19+D21+D20</f>
        <v>89</v>
      </c>
      <c r="E15" s="12">
        <f t="shared" si="6"/>
        <v>53</v>
      </c>
      <c r="F15" s="12">
        <f t="shared" si="6"/>
        <v>283</v>
      </c>
      <c r="G15" s="12">
        <f t="shared" si="6"/>
        <v>116</v>
      </c>
      <c r="H15" s="12">
        <f t="shared" si="6"/>
        <v>33</v>
      </c>
      <c r="I15" s="12">
        <f t="shared" si="6"/>
        <v>53</v>
      </c>
      <c r="J15" s="12">
        <f t="shared" si="6"/>
        <v>93</v>
      </c>
      <c r="K15" s="12">
        <f t="shared" si="6"/>
        <v>32</v>
      </c>
      <c r="L15" s="12">
        <f>L16+L17+L18+L19+L21+L20</f>
        <v>190</v>
      </c>
      <c r="M15" s="12">
        <f>M16+M17+M18+M19+M21+M20</f>
        <v>212</v>
      </c>
      <c r="N15" s="12">
        <f>N16+N17+N18+N19+N21+N20</f>
        <v>44</v>
      </c>
      <c r="O15" s="12">
        <f>O16+O17+O18+O19+O21+O20</f>
        <v>76</v>
      </c>
      <c r="P15" s="13">
        <f t="shared" si="5"/>
        <v>1274</v>
      </c>
    </row>
    <row r="16" spans="1:16" ht="19.5" customHeight="1">
      <c r="A16" s="94"/>
      <c r="B16" s="102" t="s">
        <v>20</v>
      </c>
      <c r="C16" s="26" t="s">
        <v>33</v>
      </c>
      <c r="D16" s="15">
        <v>48</v>
      </c>
      <c r="E16" s="15">
        <v>39</v>
      </c>
      <c r="F16" s="15">
        <v>87</v>
      </c>
      <c r="G16" s="15">
        <v>94</v>
      </c>
      <c r="H16" s="15">
        <v>12</v>
      </c>
      <c r="I16" s="15">
        <v>5</v>
      </c>
      <c r="J16" s="15">
        <v>32</v>
      </c>
      <c r="K16" s="15">
        <v>4</v>
      </c>
      <c r="L16" s="15">
        <v>11</v>
      </c>
      <c r="M16" s="15">
        <v>17</v>
      </c>
      <c r="N16" s="15">
        <v>2</v>
      </c>
      <c r="O16" s="15">
        <v>0</v>
      </c>
      <c r="P16" s="18">
        <f t="shared" si="5"/>
        <v>351</v>
      </c>
    </row>
    <row r="17" spans="1:16" ht="19.5" customHeight="1">
      <c r="A17" s="94"/>
      <c r="B17" s="103"/>
      <c r="C17" s="26" t="s">
        <v>34</v>
      </c>
      <c r="D17" s="15">
        <v>31</v>
      </c>
      <c r="E17" s="15">
        <v>5</v>
      </c>
      <c r="F17" s="15">
        <v>88</v>
      </c>
      <c r="G17" s="15">
        <v>11</v>
      </c>
      <c r="H17" s="15">
        <v>15</v>
      </c>
      <c r="I17" s="15">
        <v>6</v>
      </c>
      <c r="J17" s="15">
        <v>3</v>
      </c>
      <c r="K17" s="15">
        <v>0</v>
      </c>
      <c r="L17" s="15">
        <v>3</v>
      </c>
      <c r="M17" s="15">
        <v>6</v>
      </c>
      <c r="N17" s="15">
        <v>5</v>
      </c>
      <c r="O17" s="15">
        <v>10</v>
      </c>
      <c r="P17" s="18">
        <f t="shared" si="5"/>
        <v>183</v>
      </c>
    </row>
    <row r="18" spans="1:16" ht="19.5" customHeight="1">
      <c r="A18" s="94"/>
      <c r="B18" s="103"/>
      <c r="C18" s="26" t="s">
        <v>35</v>
      </c>
      <c r="D18" s="15">
        <v>8</v>
      </c>
      <c r="E18" s="15">
        <v>7</v>
      </c>
      <c r="F18" s="15">
        <v>13</v>
      </c>
      <c r="G18" s="15">
        <v>2</v>
      </c>
      <c r="H18" s="15">
        <v>1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8">
        <f t="shared" si="5"/>
        <v>31</v>
      </c>
    </row>
    <row r="19" spans="1:16" ht="19.5" customHeight="1">
      <c r="A19" s="94"/>
      <c r="B19" s="103"/>
      <c r="C19" s="27" t="s">
        <v>36</v>
      </c>
      <c r="D19" s="15">
        <v>1</v>
      </c>
      <c r="E19" s="15">
        <v>1</v>
      </c>
      <c r="F19" s="15">
        <v>95</v>
      </c>
      <c r="G19" s="15">
        <v>9</v>
      </c>
      <c r="H19" s="15">
        <v>5</v>
      </c>
      <c r="I19" s="15">
        <v>42</v>
      </c>
      <c r="J19" s="15">
        <v>58</v>
      </c>
      <c r="K19" s="15">
        <v>28</v>
      </c>
      <c r="L19" s="15">
        <v>56</v>
      </c>
      <c r="M19" s="15">
        <v>78</v>
      </c>
      <c r="N19" s="15">
        <v>20</v>
      </c>
      <c r="O19" s="15">
        <v>29</v>
      </c>
      <c r="P19" s="18">
        <f t="shared" si="5"/>
        <v>422</v>
      </c>
    </row>
    <row r="20" spans="1:16" ht="19.5" customHeight="1">
      <c r="A20" s="94"/>
      <c r="B20" s="103"/>
      <c r="C20" s="27" t="s">
        <v>25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120</v>
      </c>
      <c r="M20" s="15">
        <v>111</v>
      </c>
      <c r="N20" s="15">
        <v>17</v>
      </c>
      <c r="O20" s="15">
        <v>37</v>
      </c>
      <c r="P20" s="18">
        <f t="shared" si="5"/>
        <v>285</v>
      </c>
    </row>
    <row r="21" spans="1:16" ht="19.5" customHeight="1" thickBot="1">
      <c r="A21" s="95"/>
      <c r="B21" s="104"/>
      <c r="C21" s="28" t="s">
        <v>26</v>
      </c>
      <c r="D21" s="29">
        <v>1</v>
      </c>
      <c r="E21" s="29">
        <v>1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30">
        <f t="shared" si="5"/>
        <v>2</v>
      </c>
    </row>
    <row r="23" ht="13.5" customHeight="1"/>
  </sheetData>
  <sheetProtection/>
  <mergeCells count="13">
    <mergeCell ref="A1:P1"/>
    <mergeCell ref="B2:C2"/>
    <mergeCell ref="A3:A11"/>
    <mergeCell ref="B3:C3"/>
    <mergeCell ref="B4:C4"/>
    <mergeCell ref="B5:C5"/>
    <mergeCell ref="B6:B11"/>
    <mergeCell ref="B12:C12"/>
    <mergeCell ref="A13:A21"/>
    <mergeCell ref="B13:C13"/>
    <mergeCell ref="B14:C14"/>
    <mergeCell ref="B15:C15"/>
    <mergeCell ref="B16:B21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="75" zoomScaleNormal="75" workbookViewId="0" topLeftCell="A1">
      <selection activeCell="O9" sqref="O9"/>
    </sheetView>
  </sheetViews>
  <sheetFormatPr defaultColWidth="9.00390625" defaultRowHeight="12.75"/>
  <cols>
    <col min="1" max="1" width="3.25390625" style="68" customWidth="1"/>
    <col min="2" max="2" width="20.875" style="68" bestFit="1" customWidth="1"/>
    <col min="3" max="13" width="7.875" style="0" customWidth="1"/>
    <col min="14" max="14" width="8.75390625" style="0" bestFit="1" customWidth="1"/>
    <col min="15" max="15" width="7.875" style="0" customWidth="1"/>
    <col min="16" max="16" width="8.625" style="69" bestFit="1" customWidth="1"/>
  </cols>
  <sheetData>
    <row r="1" spans="1:16" s="31" customFormat="1" ht="34.5" customHeight="1" thickBot="1">
      <c r="A1" s="120" t="s">
        <v>37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31.5" customHeight="1">
      <c r="A2" s="32"/>
      <c r="B2" s="33" t="s">
        <v>2</v>
      </c>
      <c r="C2" s="34" t="s">
        <v>14</v>
      </c>
      <c r="D2" s="35" t="s">
        <v>38</v>
      </c>
      <c r="E2" s="35" t="s">
        <v>39</v>
      </c>
      <c r="F2" s="36" t="s">
        <v>40</v>
      </c>
      <c r="G2" s="35" t="s">
        <v>41</v>
      </c>
      <c r="H2" s="36" t="s">
        <v>42</v>
      </c>
      <c r="I2" s="35" t="s">
        <v>43</v>
      </c>
      <c r="J2" s="36" t="s">
        <v>44</v>
      </c>
      <c r="K2" s="35" t="s">
        <v>45</v>
      </c>
      <c r="L2" s="36" t="s">
        <v>46</v>
      </c>
      <c r="M2" s="35" t="s">
        <v>47</v>
      </c>
      <c r="N2" s="34" t="s">
        <v>48</v>
      </c>
      <c r="O2" s="34" t="s">
        <v>49</v>
      </c>
      <c r="P2" s="37" t="s">
        <v>15</v>
      </c>
    </row>
    <row r="3" spans="1:16" s="41" customFormat="1" ht="34.5" customHeight="1">
      <c r="A3" s="122" t="s">
        <v>50</v>
      </c>
      <c r="B3" s="38" t="s">
        <v>51</v>
      </c>
      <c r="C3" s="39">
        <f aca="true" t="shared" si="0" ref="C3:O3">C9+C11+C13+C15+C19+C17+C22+C21</f>
        <v>386</v>
      </c>
      <c r="D3" s="39">
        <f t="shared" si="0"/>
        <v>316</v>
      </c>
      <c r="E3" s="39">
        <f t="shared" si="0"/>
        <v>193</v>
      </c>
      <c r="F3" s="39">
        <f t="shared" si="0"/>
        <v>587</v>
      </c>
      <c r="G3" s="39">
        <f t="shared" si="0"/>
        <v>248</v>
      </c>
      <c r="H3" s="39">
        <f t="shared" si="0"/>
        <v>198</v>
      </c>
      <c r="I3" s="39">
        <f t="shared" si="0"/>
        <v>191</v>
      </c>
      <c r="J3" s="39">
        <f t="shared" si="0"/>
        <v>260</v>
      </c>
      <c r="K3" s="39">
        <f t="shared" si="0"/>
        <v>214</v>
      </c>
      <c r="L3" s="39">
        <f t="shared" si="0"/>
        <v>387</v>
      </c>
      <c r="M3" s="39">
        <f t="shared" si="0"/>
        <v>723</v>
      </c>
      <c r="N3" s="39">
        <f t="shared" si="0"/>
        <v>502</v>
      </c>
      <c r="O3" s="39">
        <f t="shared" si="0"/>
        <v>232</v>
      </c>
      <c r="P3" s="40">
        <f>D3+E3+F3+G3+H3+I3+J3+K3+L3+M3+N3+O3</f>
        <v>4051</v>
      </c>
    </row>
    <row r="4" spans="1:16" s="45" customFormat="1" ht="12" customHeight="1">
      <c r="A4" s="123"/>
      <c r="B4" s="42" t="s">
        <v>52</v>
      </c>
      <c r="C4" s="43"/>
      <c r="D4" s="43">
        <f aca="true" t="shared" si="1" ref="D4:O4">D3-C3</f>
        <v>-70</v>
      </c>
      <c r="E4" s="43">
        <f t="shared" si="1"/>
        <v>-123</v>
      </c>
      <c r="F4" s="43">
        <f t="shared" si="1"/>
        <v>394</v>
      </c>
      <c r="G4" s="43">
        <f t="shared" si="1"/>
        <v>-339</v>
      </c>
      <c r="H4" s="43">
        <f t="shared" si="1"/>
        <v>-50</v>
      </c>
      <c r="I4" s="43">
        <f t="shared" si="1"/>
        <v>-7</v>
      </c>
      <c r="J4" s="43">
        <f t="shared" si="1"/>
        <v>69</v>
      </c>
      <c r="K4" s="43">
        <f t="shared" si="1"/>
        <v>-46</v>
      </c>
      <c r="L4" s="43">
        <f t="shared" si="1"/>
        <v>173</v>
      </c>
      <c r="M4" s="43">
        <f t="shared" si="1"/>
        <v>336</v>
      </c>
      <c r="N4" s="43">
        <f t="shared" si="1"/>
        <v>-221</v>
      </c>
      <c r="O4" s="43">
        <f t="shared" si="1"/>
        <v>-270</v>
      </c>
      <c r="P4" s="44"/>
    </row>
    <row r="5" spans="1:16" ht="30" customHeight="1">
      <c r="A5" s="124" t="s">
        <v>27</v>
      </c>
      <c r="B5" s="38" t="s">
        <v>53</v>
      </c>
      <c r="C5" s="46">
        <v>279</v>
      </c>
      <c r="D5" s="47">
        <v>119</v>
      </c>
      <c r="E5" s="47">
        <v>54</v>
      </c>
      <c r="F5" s="48">
        <v>209</v>
      </c>
      <c r="G5" s="47">
        <v>72</v>
      </c>
      <c r="H5" s="48">
        <v>42</v>
      </c>
      <c r="I5" s="47">
        <v>80</v>
      </c>
      <c r="J5" s="48">
        <v>80</v>
      </c>
      <c r="K5" s="47">
        <v>57</v>
      </c>
      <c r="L5" s="48">
        <v>229</v>
      </c>
      <c r="M5" s="47">
        <v>466</v>
      </c>
      <c r="N5" s="46">
        <v>315</v>
      </c>
      <c r="O5" s="46">
        <v>121</v>
      </c>
      <c r="P5" s="40">
        <f>D5+E5+F5+G5+H5+I5+J5+K5+L5+M5+N5+O5</f>
        <v>1844</v>
      </c>
    </row>
    <row r="6" spans="1:16" s="45" customFormat="1" ht="12.75" customHeight="1">
      <c r="A6" s="125"/>
      <c r="B6" s="42" t="s">
        <v>52</v>
      </c>
      <c r="C6" s="43"/>
      <c r="D6" s="43">
        <f aca="true" t="shared" si="2" ref="D6:O6">D5-C5</f>
        <v>-160</v>
      </c>
      <c r="E6" s="43">
        <f t="shared" si="2"/>
        <v>-65</v>
      </c>
      <c r="F6" s="43">
        <f t="shared" si="2"/>
        <v>155</v>
      </c>
      <c r="G6" s="43">
        <f t="shared" si="2"/>
        <v>-137</v>
      </c>
      <c r="H6" s="43">
        <f t="shared" si="2"/>
        <v>-30</v>
      </c>
      <c r="I6" s="43">
        <f t="shared" si="2"/>
        <v>38</v>
      </c>
      <c r="J6" s="43">
        <f t="shared" si="2"/>
        <v>0</v>
      </c>
      <c r="K6" s="43">
        <f t="shared" si="2"/>
        <v>-23</v>
      </c>
      <c r="L6" s="43">
        <f t="shared" si="2"/>
        <v>172</v>
      </c>
      <c r="M6" s="43">
        <f t="shared" si="2"/>
        <v>237</v>
      </c>
      <c r="N6" s="43">
        <f t="shared" si="2"/>
        <v>-151</v>
      </c>
      <c r="O6" s="43">
        <f t="shared" si="2"/>
        <v>-194</v>
      </c>
      <c r="P6" s="44"/>
    </row>
    <row r="7" spans="1:16" s="45" customFormat="1" ht="30" customHeight="1">
      <c r="A7" s="124" t="s">
        <v>29</v>
      </c>
      <c r="B7" s="49" t="s">
        <v>54</v>
      </c>
      <c r="C7" s="50">
        <v>23</v>
      </c>
      <c r="D7" s="51">
        <v>47</v>
      </c>
      <c r="E7" s="52">
        <v>32</v>
      </c>
      <c r="F7" s="53">
        <v>138</v>
      </c>
      <c r="G7" s="52">
        <v>67</v>
      </c>
      <c r="H7" s="52">
        <v>21</v>
      </c>
      <c r="I7" s="52">
        <v>8</v>
      </c>
      <c r="J7" s="52">
        <v>54</v>
      </c>
      <c r="K7" s="52">
        <v>46</v>
      </c>
      <c r="L7" s="54">
        <v>102</v>
      </c>
      <c r="M7" s="52">
        <v>121</v>
      </c>
      <c r="N7" s="50">
        <v>27</v>
      </c>
      <c r="O7" s="50">
        <v>57</v>
      </c>
      <c r="P7" s="40">
        <f>D7+E7+F7+G7+H7+I7+J7+K7+L7+M7+N7+O7</f>
        <v>720</v>
      </c>
    </row>
    <row r="8" spans="1:16" s="45" customFormat="1" ht="14.25" customHeight="1">
      <c r="A8" s="126"/>
      <c r="B8" s="55" t="s">
        <v>55</v>
      </c>
      <c r="C8" s="56">
        <f aca="true" t="shared" si="3" ref="C8:P8">C7/C3%</f>
        <v>5.958549222797927</v>
      </c>
      <c r="D8" s="56">
        <f t="shared" si="3"/>
        <v>14.873417721518987</v>
      </c>
      <c r="E8" s="56">
        <f t="shared" si="3"/>
        <v>16.580310880829018</v>
      </c>
      <c r="F8" s="56">
        <f t="shared" si="3"/>
        <v>23.509369676320272</v>
      </c>
      <c r="G8" s="56">
        <f t="shared" si="3"/>
        <v>27.016129032258064</v>
      </c>
      <c r="H8" s="56">
        <f t="shared" si="3"/>
        <v>10.606060606060606</v>
      </c>
      <c r="I8" s="56">
        <f t="shared" si="3"/>
        <v>4.18848167539267</v>
      </c>
      <c r="J8" s="56">
        <f t="shared" si="3"/>
        <v>20.76923076923077</v>
      </c>
      <c r="K8" s="56">
        <f t="shared" si="3"/>
        <v>21.49532710280374</v>
      </c>
      <c r="L8" s="56">
        <f t="shared" si="3"/>
        <v>26.356589147286822</v>
      </c>
      <c r="M8" s="56">
        <f t="shared" si="3"/>
        <v>16.735822959889347</v>
      </c>
      <c r="N8" s="56">
        <f t="shared" si="3"/>
        <v>5.378486055776893</v>
      </c>
      <c r="O8" s="56">
        <f t="shared" si="3"/>
        <v>24.56896551724138</v>
      </c>
      <c r="P8" s="57">
        <f t="shared" si="3"/>
        <v>17.773389286595904</v>
      </c>
    </row>
    <row r="9" spans="1:16" ht="30" customHeight="1">
      <c r="A9" s="126" t="s">
        <v>56</v>
      </c>
      <c r="B9" s="38" t="s">
        <v>57</v>
      </c>
      <c r="C9" s="46">
        <v>310</v>
      </c>
      <c r="D9" s="47">
        <v>225</v>
      </c>
      <c r="E9" s="47">
        <v>130</v>
      </c>
      <c r="F9" s="48">
        <v>282</v>
      </c>
      <c r="G9" s="47">
        <v>116</v>
      </c>
      <c r="H9" s="58">
        <v>164</v>
      </c>
      <c r="I9" s="47">
        <v>129</v>
      </c>
      <c r="J9" s="48">
        <v>162</v>
      </c>
      <c r="K9" s="47">
        <v>179</v>
      </c>
      <c r="L9" s="48">
        <v>183</v>
      </c>
      <c r="M9" s="47">
        <v>507</v>
      </c>
      <c r="N9" s="46">
        <v>447</v>
      </c>
      <c r="O9" s="46">
        <v>154</v>
      </c>
      <c r="P9" s="40">
        <f>D9+E9+F9+G9+H9+I9+J9+K9+L9+M9+N9+O9</f>
        <v>2678</v>
      </c>
    </row>
    <row r="10" spans="1:16" s="45" customFormat="1" ht="12" customHeight="1">
      <c r="A10" s="125"/>
      <c r="B10" s="42" t="s">
        <v>52</v>
      </c>
      <c r="C10" s="43"/>
      <c r="D10" s="43">
        <f aca="true" t="shared" si="4" ref="D10:O10">D9-C9</f>
        <v>-85</v>
      </c>
      <c r="E10" s="43">
        <f t="shared" si="4"/>
        <v>-95</v>
      </c>
      <c r="F10" s="43">
        <f t="shared" si="4"/>
        <v>152</v>
      </c>
      <c r="G10" s="43">
        <f t="shared" si="4"/>
        <v>-166</v>
      </c>
      <c r="H10" s="43">
        <f t="shared" si="4"/>
        <v>48</v>
      </c>
      <c r="I10" s="43">
        <f t="shared" si="4"/>
        <v>-35</v>
      </c>
      <c r="J10" s="43">
        <f t="shared" si="4"/>
        <v>33</v>
      </c>
      <c r="K10" s="43">
        <f t="shared" si="4"/>
        <v>17</v>
      </c>
      <c r="L10" s="43">
        <f t="shared" si="4"/>
        <v>4</v>
      </c>
      <c r="M10" s="43">
        <f t="shared" si="4"/>
        <v>324</v>
      </c>
      <c r="N10" s="43">
        <f t="shared" si="4"/>
        <v>-60</v>
      </c>
      <c r="O10" s="43">
        <f t="shared" si="4"/>
        <v>-293</v>
      </c>
      <c r="P10" s="44"/>
    </row>
    <row r="11" spans="1:16" ht="30" customHeight="1">
      <c r="A11" s="124" t="s">
        <v>58</v>
      </c>
      <c r="B11" s="38" t="s">
        <v>59</v>
      </c>
      <c r="C11" s="46">
        <v>41</v>
      </c>
      <c r="D11" s="47">
        <v>48</v>
      </c>
      <c r="E11" s="47">
        <v>39</v>
      </c>
      <c r="F11" s="48">
        <v>87</v>
      </c>
      <c r="G11" s="47">
        <v>94</v>
      </c>
      <c r="H11" s="48">
        <v>12</v>
      </c>
      <c r="I11" s="47">
        <v>5</v>
      </c>
      <c r="J11" s="48">
        <v>32</v>
      </c>
      <c r="K11" s="47">
        <v>4</v>
      </c>
      <c r="L11" s="48">
        <v>11</v>
      </c>
      <c r="M11" s="47">
        <v>17</v>
      </c>
      <c r="N11" s="46">
        <v>2</v>
      </c>
      <c r="O11" s="46">
        <v>0</v>
      </c>
      <c r="P11" s="40">
        <f>D11+E11+F11+G11+H11+I11+J11+K11+L11+M11+N11+O11</f>
        <v>351</v>
      </c>
    </row>
    <row r="12" spans="1:16" s="45" customFormat="1" ht="12" customHeight="1">
      <c r="A12" s="125"/>
      <c r="B12" s="42" t="s">
        <v>52</v>
      </c>
      <c r="C12" s="43"/>
      <c r="D12" s="43">
        <f aca="true" t="shared" si="5" ref="D12:O12">D11-C11</f>
        <v>7</v>
      </c>
      <c r="E12" s="43">
        <f t="shared" si="5"/>
        <v>-9</v>
      </c>
      <c r="F12" s="43">
        <f t="shared" si="5"/>
        <v>48</v>
      </c>
      <c r="G12" s="43">
        <f t="shared" si="5"/>
        <v>7</v>
      </c>
      <c r="H12" s="43">
        <f t="shared" si="5"/>
        <v>-82</v>
      </c>
      <c r="I12" s="43">
        <f t="shared" si="5"/>
        <v>-7</v>
      </c>
      <c r="J12" s="43">
        <f t="shared" si="5"/>
        <v>27</v>
      </c>
      <c r="K12" s="43">
        <f t="shared" si="5"/>
        <v>-28</v>
      </c>
      <c r="L12" s="43">
        <f t="shared" si="5"/>
        <v>7</v>
      </c>
      <c r="M12" s="43">
        <f t="shared" si="5"/>
        <v>6</v>
      </c>
      <c r="N12" s="43">
        <f t="shared" si="5"/>
        <v>-15</v>
      </c>
      <c r="O12" s="43">
        <f t="shared" si="5"/>
        <v>-2</v>
      </c>
      <c r="P12" s="44"/>
    </row>
    <row r="13" spans="1:16" ht="30" customHeight="1">
      <c r="A13" s="124" t="s">
        <v>60</v>
      </c>
      <c r="B13" s="38" t="s">
        <v>61</v>
      </c>
      <c r="C13" s="46">
        <v>5</v>
      </c>
      <c r="D13" s="47">
        <v>31</v>
      </c>
      <c r="E13" s="47">
        <v>5</v>
      </c>
      <c r="F13" s="48">
        <v>88</v>
      </c>
      <c r="G13" s="47">
        <v>11</v>
      </c>
      <c r="H13" s="48">
        <v>15</v>
      </c>
      <c r="I13" s="47">
        <v>6</v>
      </c>
      <c r="J13" s="48">
        <v>3</v>
      </c>
      <c r="K13" s="47">
        <v>0</v>
      </c>
      <c r="L13" s="48">
        <v>3</v>
      </c>
      <c r="M13" s="47">
        <v>6</v>
      </c>
      <c r="N13" s="46">
        <v>5</v>
      </c>
      <c r="O13" s="46">
        <v>10</v>
      </c>
      <c r="P13" s="40">
        <f>D13+E13+F13+G13+H13+I13+J13+K13+L13+M13+N13+O13</f>
        <v>183</v>
      </c>
    </row>
    <row r="14" spans="1:16" s="45" customFormat="1" ht="12" customHeight="1">
      <c r="A14" s="125"/>
      <c r="B14" s="42" t="s">
        <v>52</v>
      </c>
      <c r="C14" s="43"/>
      <c r="D14" s="43">
        <f aca="true" t="shared" si="6" ref="D14:O14">D13-C13</f>
        <v>26</v>
      </c>
      <c r="E14" s="43">
        <f t="shared" si="6"/>
        <v>-26</v>
      </c>
      <c r="F14" s="43">
        <f t="shared" si="6"/>
        <v>83</v>
      </c>
      <c r="G14" s="43">
        <f t="shared" si="6"/>
        <v>-77</v>
      </c>
      <c r="H14" s="43">
        <f t="shared" si="6"/>
        <v>4</v>
      </c>
      <c r="I14" s="43">
        <f t="shared" si="6"/>
        <v>-9</v>
      </c>
      <c r="J14" s="43">
        <f t="shared" si="6"/>
        <v>-3</v>
      </c>
      <c r="K14" s="43">
        <f t="shared" si="6"/>
        <v>-3</v>
      </c>
      <c r="L14" s="43">
        <f t="shared" si="6"/>
        <v>3</v>
      </c>
      <c r="M14" s="43">
        <f t="shared" si="6"/>
        <v>3</v>
      </c>
      <c r="N14" s="43">
        <f t="shared" si="6"/>
        <v>-1</v>
      </c>
      <c r="O14" s="43">
        <f t="shared" si="6"/>
        <v>5</v>
      </c>
      <c r="P14" s="44"/>
    </row>
    <row r="15" spans="1:16" ht="30" customHeight="1">
      <c r="A15" s="124" t="s">
        <v>62</v>
      </c>
      <c r="B15" s="38" t="s">
        <v>63</v>
      </c>
      <c r="C15" s="46">
        <v>5</v>
      </c>
      <c r="D15" s="47">
        <v>8</v>
      </c>
      <c r="E15" s="47">
        <v>7</v>
      </c>
      <c r="F15" s="48">
        <v>13</v>
      </c>
      <c r="G15" s="47">
        <v>2</v>
      </c>
      <c r="H15" s="48">
        <v>1</v>
      </c>
      <c r="I15" s="47">
        <v>0</v>
      </c>
      <c r="J15" s="48">
        <v>0</v>
      </c>
      <c r="K15" s="47">
        <v>0</v>
      </c>
      <c r="L15" s="48">
        <v>0</v>
      </c>
      <c r="M15" s="47">
        <v>0</v>
      </c>
      <c r="N15" s="46">
        <v>0</v>
      </c>
      <c r="O15" s="46">
        <v>0</v>
      </c>
      <c r="P15" s="40">
        <f>D15+E15+F15+G15+H15+I15+J15+K15+L15+M15+N15+O15</f>
        <v>31</v>
      </c>
    </row>
    <row r="16" spans="1:16" s="45" customFormat="1" ht="12" customHeight="1">
      <c r="A16" s="125"/>
      <c r="B16" s="42" t="s">
        <v>52</v>
      </c>
      <c r="C16" s="43"/>
      <c r="D16" s="43">
        <f aca="true" t="shared" si="7" ref="D16:O16">D15-C15</f>
        <v>3</v>
      </c>
      <c r="E16" s="43">
        <f t="shared" si="7"/>
        <v>-1</v>
      </c>
      <c r="F16" s="43">
        <f t="shared" si="7"/>
        <v>6</v>
      </c>
      <c r="G16" s="43">
        <f t="shared" si="7"/>
        <v>-11</v>
      </c>
      <c r="H16" s="43">
        <f t="shared" si="7"/>
        <v>-1</v>
      </c>
      <c r="I16" s="43">
        <f t="shared" si="7"/>
        <v>-1</v>
      </c>
      <c r="J16" s="43">
        <f t="shared" si="7"/>
        <v>0</v>
      </c>
      <c r="K16" s="43">
        <f t="shared" si="7"/>
        <v>0</v>
      </c>
      <c r="L16" s="43">
        <f t="shared" si="7"/>
        <v>0</v>
      </c>
      <c r="M16" s="43">
        <f t="shared" si="7"/>
        <v>0</v>
      </c>
      <c r="N16" s="43">
        <f t="shared" si="7"/>
        <v>0</v>
      </c>
      <c r="O16" s="43">
        <f t="shared" si="7"/>
        <v>0</v>
      </c>
      <c r="P16" s="44"/>
    </row>
    <row r="17" spans="1:16" ht="30" customHeight="1">
      <c r="A17" s="124" t="s">
        <v>64</v>
      </c>
      <c r="B17" s="38" t="s">
        <v>65</v>
      </c>
      <c r="C17" s="46">
        <v>21</v>
      </c>
      <c r="D17" s="47">
        <v>1</v>
      </c>
      <c r="E17" s="47">
        <v>1</v>
      </c>
      <c r="F17" s="48">
        <v>95</v>
      </c>
      <c r="G17" s="47">
        <v>9</v>
      </c>
      <c r="H17" s="48">
        <v>5</v>
      </c>
      <c r="I17" s="47">
        <v>42</v>
      </c>
      <c r="J17" s="48">
        <v>58</v>
      </c>
      <c r="K17" s="47">
        <v>28</v>
      </c>
      <c r="L17" s="48">
        <v>56</v>
      </c>
      <c r="M17" s="47">
        <v>78</v>
      </c>
      <c r="N17" s="46">
        <v>20</v>
      </c>
      <c r="O17" s="46">
        <v>29</v>
      </c>
      <c r="P17" s="40">
        <f>D17+E17+F17+G17+H17+I17+J17+K17+L17+M17+N17+O17</f>
        <v>422</v>
      </c>
    </row>
    <row r="18" spans="1:16" s="45" customFormat="1" ht="14.25" customHeight="1">
      <c r="A18" s="125"/>
      <c r="B18" s="42" t="s">
        <v>52</v>
      </c>
      <c r="C18" s="43"/>
      <c r="D18" s="43">
        <f aca="true" t="shared" si="8" ref="D18:O18">D17-C17</f>
        <v>-20</v>
      </c>
      <c r="E18" s="43">
        <f t="shared" si="8"/>
        <v>0</v>
      </c>
      <c r="F18" s="43">
        <f t="shared" si="8"/>
        <v>94</v>
      </c>
      <c r="G18" s="43">
        <f t="shared" si="8"/>
        <v>-86</v>
      </c>
      <c r="H18" s="43">
        <f t="shared" si="8"/>
        <v>-4</v>
      </c>
      <c r="I18" s="43">
        <f t="shared" si="8"/>
        <v>37</v>
      </c>
      <c r="J18" s="43">
        <f t="shared" si="8"/>
        <v>16</v>
      </c>
      <c r="K18" s="43">
        <f t="shared" si="8"/>
        <v>-30</v>
      </c>
      <c r="L18" s="43">
        <f t="shared" si="8"/>
        <v>28</v>
      </c>
      <c r="M18" s="43">
        <f t="shared" si="8"/>
        <v>22</v>
      </c>
      <c r="N18" s="43">
        <f t="shared" si="8"/>
        <v>-58</v>
      </c>
      <c r="O18" s="43">
        <f t="shared" si="8"/>
        <v>9</v>
      </c>
      <c r="P18" s="44"/>
    </row>
    <row r="19" spans="1:16" ht="30" customHeight="1">
      <c r="A19" s="124" t="s">
        <v>66</v>
      </c>
      <c r="B19" s="38" t="s">
        <v>67</v>
      </c>
      <c r="C19" s="46">
        <v>0</v>
      </c>
      <c r="D19" s="47">
        <v>0</v>
      </c>
      <c r="E19" s="47">
        <v>0</v>
      </c>
      <c r="F19" s="48">
        <v>0</v>
      </c>
      <c r="G19" s="47">
        <v>0</v>
      </c>
      <c r="H19" s="48">
        <v>0</v>
      </c>
      <c r="I19" s="47">
        <v>0</v>
      </c>
      <c r="J19" s="48">
        <v>0</v>
      </c>
      <c r="K19" s="47">
        <v>0</v>
      </c>
      <c r="L19" s="48">
        <v>120</v>
      </c>
      <c r="M19" s="47">
        <v>111</v>
      </c>
      <c r="N19" s="46">
        <v>17</v>
      </c>
      <c r="O19" s="46">
        <v>37</v>
      </c>
      <c r="P19" s="40">
        <f>D19+E19+F19+G19+H19+I19+J19+K19+L19+M19+N19+O19</f>
        <v>285</v>
      </c>
    </row>
    <row r="20" spans="1:16" s="45" customFormat="1" ht="14.25" customHeight="1">
      <c r="A20" s="125"/>
      <c r="B20" s="42" t="s">
        <v>52</v>
      </c>
      <c r="C20" s="43"/>
      <c r="D20" s="43">
        <f aca="true" t="shared" si="9" ref="D20:O20">D19-C19</f>
        <v>0</v>
      </c>
      <c r="E20" s="43">
        <f t="shared" si="9"/>
        <v>0</v>
      </c>
      <c r="F20" s="43">
        <f t="shared" si="9"/>
        <v>0</v>
      </c>
      <c r="G20" s="43">
        <f t="shared" si="9"/>
        <v>0</v>
      </c>
      <c r="H20" s="43">
        <f t="shared" si="9"/>
        <v>0</v>
      </c>
      <c r="I20" s="43">
        <f t="shared" si="9"/>
        <v>0</v>
      </c>
      <c r="J20" s="43">
        <f t="shared" si="9"/>
        <v>0</v>
      </c>
      <c r="K20" s="43">
        <f t="shared" si="9"/>
        <v>0</v>
      </c>
      <c r="L20" s="43">
        <f t="shared" si="9"/>
        <v>120</v>
      </c>
      <c r="M20" s="43">
        <f t="shared" si="9"/>
        <v>-9</v>
      </c>
      <c r="N20" s="43">
        <f t="shared" si="9"/>
        <v>-94</v>
      </c>
      <c r="O20" s="43">
        <f t="shared" si="9"/>
        <v>20</v>
      </c>
      <c r="P20" s="44"/>
    </row>
    <row r="21" spans="1:16" s="45" customFormat="1" ht="24" customHeight="1">
      <c r="A21" s="59" t="s">
        <v>68</v>
      </c>
      <c r="B21" s="60" t="s">
        <v>69</v>
      </c>
      <c r="C21" s="61">
        <v>0</v>
      </c>
      <c r="D21" s="62">
        <v>0</v>
      </c>
      <c r="E21" s="62">
        <v>0</v>
      </c>
      <c r="F21" s="63">
        <v>0</v>
      </c>
      <c r="G21" s="62">
        <v>0</v>
      </c>
      <c r="H21" s="63">
        <v>0</v>
      </c>
      <c r="I21" s="62">
        <v>0</v>
      </c>
      <c r="J21" s="63">
        <v>0</v>
      </c>
      <c r="K21" s="62">
        <v>0</v>
      </c>
      <c r="L21" s="63">
        <v>0</v>
      </c>
      <c r="M21" s="62">
        <v>0</v>
      </c>
      <c r="N21" s="61">
        <v>0</v>
      </c>
      <c r="O21" s="61">
        <v>0</v>
      </c>
      <c r="P21" s="64">
        <f>D21+E21+F21+G21+H21+I21+J21+K21+L21+M21+N21+O21</f>
        <v>0</v>
      </c>
    </row>
    <row r="22" spans="1:16" ht="30" customHeight="1">
      <c r="A22" s="126">
        <v>11</v>
      </c>
      <c r="B22" s="38" t="s">
        <v>70</v>
      </c>
      <c r="C22" s="46">
        <v>4</v>
      </c>
      <c r="D22" s="47">
        <v>3</v>
      </c>
      <c r="E22" s="47">
        <v>11</v>
      </c>
      <c r="F22" s="48">
        <v>22</v>
      </c>
      <c r="G22" s="47">
        <v>16</v>
      </c>
      <c r="H22" s="48">
        <v>1</v>
      </c>
      <c r="I22" s="47">
        <v>9</v>
      </c>
      <c r="J22" s="48">
        <v>5</v>
      </c>
      <c r="K22" s="47">
        <v>3</v>
      </c>
      <c r="L22" s="48">
        <v>14</v>
      </c>
      <c r="M22" s="47">
        <v>4</v>
      </c>
      <c r="N22" s="46">
        <v>11</v>
      </c>
      <c r="O22" s="46">
        <v>2</v>
      </c>
      <c r="P22" s="40">
        <f>D22+E22+F22+G22+H22+I22+J22+K22+L22+M22+N22+O22</f>
        <v>101</v>
      </c>
    </row>
    <row r="23" spans="1:16" s="45" customFormat="1" ht="15" customHeight="1" thickBot="1">
      <c r="A23" s="127"/>
      <c r="B23" s="65" t="s">
        <v>71</v>
      </c>
      <c r="C23" s="66">
        <v>0</v>
      </c>
      <c r="D23" s="66">
        <v>3</v>
      </c>
      <c r="E23" s="66">
        <v>3</v>
      </c>
      <c r="F23" s="66">
        <v>6</v>
      </c>
      <c r="G23" s="66">
        <v>11</v>
      </c>
      <c r="H23" s="66">
        <v>1</v>
      </c>
      <c r="I23" s="66">
        <v>2</v>
      </c>
      <c r="J23" s="66">
        <v>2</v>
      </c>
      <c r="K23" s="66">
        <v>1</v>
      </c>
      <c r="L23" s="66">
        <v>1</v>
      </c>
      <c r="M23" s="66">
        <v>2</v>
      </c>
      <c r="N23" s="66">
        <v>1</v>
      </c>
      <c r="O23" s="66">
        <v>1</v>
      </c>
      <c r="P23" s="67">
        <f>D23+E23+F23+G23+H23+I23+J23+K23+L23+M23+N23+O23</f>
        <v>34</v>
      </c>
    </row>
  </sheetData>
  <mergeCells count="11">
    <mergeCell ref="A19:A20"/>
    <mergeCell ref="A22:A23"/>
    <mergeCell ref="A9:A10"/>
    <mergeCell ref="A11:A12"/>
    <mergeCell ref="A13:A14"/>
    <mergeCell ref="A15:A16"/>
    <mergeCell ref="A17:A18"/>
    <mergeCell ref="A1:P1"/>
    <mergeCell ref="A3:A4"/>
    <mergeCell ref="A5:A6"/>
    <mergeCell ref="A7:A8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="75" zoomScaleNormal="75" workbookViewId="0" topLeftCell="A1">
      <selection activeCell="N18" sqref="N18"/>
    </sheetView>
  </sheetViews>
  <sheetFormatPr defaultColWidth="9.00390625" defaultRowHeight="12.75"/>
  <cols>
    <col min="1" max="1" width="2.625" style="0" customWidth="1"/>
    <col min="2" max="2" width="22.625" style="0" customWidth="1"/>
    <col min="3" max="9" width="9.25390625" style="0" customWidth="1"/>
    <col min="10" max="14" width="9.375" style="0" customWidth="1"/>
    <col min="15" max="15" width="9.875" style="0" customWidth="1"/>
  </cols>
  <sheetData>
    <row r="1" spans="1:15" ht="36.75" customHeight="1">
      <c r="A1" s="130" t="s">
        <v>72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33" customHeight="1">
      <c r="A2" s="70"/>
      <c r="B2" s="71" t="s">
        <v>2</v>
      </c>
      <c r="C2" s="70" t="s">
        <v>38</v>
      </c>
      <c r="D2" s="70" t="s">
        <v>39</v>
      </c>
      <c r="E2" s="72" t="s">
        <v>40</v>
      </c>
      <c r="F2" s="70" t="s">
        <v>41</v>
      </c>
      <c r="G2" s="72" t="s">
        <v>42</v>
      </c>
      <c r="H2" s="70" t="s">
        <v>43</v>
      </c>
      <c r="I2" s="72" t="s">
        <v>44</v>
      </c>
      <c r="J2" s="70" t="s">
        <v>45</v>
      </c>
      <c r="K2" s="72" t="s">
        <v>46</v>
      </c>
      <c r="L2" s="70" t="s">
        <v>47</v>
      </c>
      <c r="M2" s="73" t="s">
        <v>48</v>
      </c>
      <c r="N2" s="73" t="s">
        <v>49</v>
      </c>
      <c r="O2" s="70" t="s">
        <v>15</v>
      </c>
    </row>
    <row r="3" spans="1:15" ht="27" customHeight="1">
      <c r="A3" s="128" t="s">
        <v>50</v>
      </c>
      <c r="B3" s="74" t="s">
        <v>73</v>
      </c>
      <c r="C3" s="39">
        <v>474</v>
      </c>
      <c r="D3" s="39">
        <v>332</v>
      </c>
      <c r="E3" s="75">
        <v>469</v>
      </c>
      <c r="F3" s="39">
        <v>580</v>
      </c>
      <c r="G3" s="75">
        <v>418</v>
      </c>
      <c r="H3" s="39">
        <v>293</v>
      </c>
      <c r="I3" s="75">
        <v>397</v>
      </c>
      <c r="J3" s="39">
        <v>340</v>
      </c>
      <c r="K3" s="75">
        <v>434</v>
      </c>
      <c r="L3" s="39">
        <v>498</v>
      </c>
      <c r="M3" s="76">
        <v>602</v>
      </c>
      <c r="N3" s="76">
        <v>652</v>
      </c>
      <c r="O3" s="77">
        <f>C3+D3+E3+F3+G3+H3+I3+J3+K3+L3+M3+N3</f>
        <v>5489</v>
      </c>
    </row>
    <row r="4" spans="1:15" ht="12.75">
      <c r="A4" s="129"/>
      <c r="B4" s="78" t="s">
        <v>52</v>
      </c>
      <c r="C4" s="79"/>
      <c r="D4" s="43">
        <f aca="true" t="shared" si="0" ref="D4:L4">D3-C3</f>
        <v>-142</v>
      </c>
      <c r="E4" s="43">
        <f t="shared" si="0"/>
        <v>137</v>
      </c>
      <c r="F4" s="43">
        <f t="shared" si="0"/>
        <v>111</v>
      </c>
      <c r="G4" s="43">
        <f t="shared" si="0"/>
        <v>-162</v>
      </c>
      <c r="H4" s="43">
        <f t="shared" si="0"/>
        <v>-125</v>
      </c>
      <c r="I4" s="43">
        <f t="shared" si="0"/>
        <v>104</v>
      </c>
      <c r="J4" s="43">
        <f t="shared" si="0"/>
        <v>-57</v>
      </c>
      <c r="K4" s="43">
        <f t="shared" si="0"/>
        <v>94</v>
      </c>
      <c r="L4" s="43">
        <f t="shared" si="0"/>
        <v>64</v>
      </c>
      <c r="M4" s="43">
        <f>M3-L3</f>
        <v>104</v>
      </c>
      <c r="N4" s="43">
        <f>N3-M3</f>
        <v>50</v>
      </c>
      <c r="O4" s="80"/>
    </row>
    <row r="5" spans="1:15" ht="25.5" customHeight="1">
      <c r="A5" s="132" t="s">
        <v>74</v>
      </c>
      <c r="B5" s="81" t="s">
        <v>75</v>
      </c>
      <c r="C5" s="47">
        <v>219</v>
      </c>
      <c r="D5" s="47">
        <v>89</v>
      </c>
      <c r="E5" s="48">
        <v>92</v>
      </c>
      <c r="F5" s="47">
        <v>123</v>
      </c>
      <c r="G5" s="48">
        <v>48</v>
      </c>
      <c r="H5" s="47">
        <v>63</v>
      </c>
      <c r="I5" s="48">
        <v>57</v>
      </c>
      <c r="J5" s="47">
        <v>89</v>
      </c>
      <c r="K5" s="48">
        <v>78</v>
      </c>
      <c r="L5" s="47">
        <v>227</v>
      </c>
      <c r="M5" s="46">
        <v>384</v>
      </c>
      <c r="N5" s="46">
        <v>144</v>
      </c>
      <c r="O5" s="82">
        <f>C5+D5+E5+F5+G5+H5+I5+J5+K5+L5+M5+N5</f>
        <v>1613</v>
      </c>
    </row>
    <row r="6" spans="1:15" ht="12.75">
      <c r="A6" s="133"/>
      <c r="B6" s="78" t="s">
        <v>52</v>
      </c>
      <c r="C6" s="79"/>
      <c r="D6" s="43">
        <f aca="true" t="shared" si="1" ref="D6:L6">D5-C5</f>
        <v>-130</v>
      </c>
      <c r="E6" s="43">
        <f t="shared" si="1"/>
        <v>3</v>
      </c>
      <c r="F6" s="43">
        <f t="shared" si="1"/>
        <v>31</v>
      </c>
      <c r="G6" s="43">
        <f t="shared" si="1"/>
        <v>-75</v>
      </c>
      <c r="H6" s="43">
        <f t="shared" si="1"/>
        <v>15</v>
      </c>
      <c r="I6" s="43">
        <f t="shared" si="1"/>
        <v>-6</v>
      </c>
      <c r="J6" s="43">
        <f t="shared" si="1"/>
        <v>32</v>
      </c>
      <c r="K6" s="43">
        <f t="shared" si="1"/>
        <v>-11</v>
      </c>
      <c r="L6" s="43">
        <f t="shared" si="1"/>
        <v>149</v>
      </c>
      <c r="M6" s="43">
        <f>M5-L5</f>
        <v>157</v>
      </c>
      <c r="N6" s="43">
        <f>N5-M5</f>
        <v>-240</v>
      </c>
      <c r="O6" s="80"/>
    </row>
    <row r="7" spans="1:15" ht="25.5" customHeight="1">
      <c r="A7" s="133"/>
      <c r="B7" s="81" t="s">
        <v>76</v>
      </c>
      <c r="C7" s="47">
        <v>48</v>
      </c>
      <c r="D7" s="47">
        <v>39</v>
      </c>
      <c r="E7" s="48">
        <v>87</v>
      </c>
      <c r="F7" s="47">
        <v>94</v>
      </c>
      <c r="G7" s="48">
        <v>12</v>
      </c>
      <c r="H7" s="47">
        <v>5</v>
      </c>
      <c r="I7" s="48">
        <v>32</v>
      </c>
      <c r="J7" s="47">
        <v>4</v>
      </c>
      <c r="K7" s="48">
        <v>11</v>
      </c>
      <c r="L7" s="47">
        <v>17</v>
      </c>
      <c r="M7" s="48">
        <v>2</v>
      </c>
      <c r="N7" s="46">
        <v>0</v>
      </c>
      <c r="O7" s="82">
        <f>C7+D7+E7+F7+G7+H7+I7+J7+K7+L7+M7+N7</f>
        <v>351</v>
      </c>
    </row>
    <row r="8" spans="1:15" ht="12.75">
      <c r="A8" s="133"/>
      <c r="B8" s="78" t="s">
        <v>52</v>
      </c>
      <c r="C8" s="79"/>
      <c r="D8" s="43">
        <f aca="true" t="shared" si="2" ref="D8:L8">D7-C7</f>
        <v>-9</v>
      </c>
      <c r="E8" s="43">
        <f t="shared" si="2"/>
        <v>48</v>
      </c>
      <c r="F8" s="43">
        <f t="shared" si="2"/>
        <v>7</v>
      </c>
      <c r="G8" s="43">
        <f t="shared" si="2"/>
        <v>-82</v>
      </c>
      <c r="H8" s="43">
        <f t="shared" si="2"/>
        <v>-7</v>
      </c>
      <c r="I8" s="43">
        <f t="shared" si="2"/>
        <v>27</v>
      </c>
      <c r="J8" s="43">
        <f t="shared" si="2"/>
        <v>-28</v>
      </c>
      <c r="K8" s="43">
        <f t="shared" si="2"/>
        <v>7</v>
      </c>
      <c r="L8" s="43">
        <f t="shared" si="2"/>
        <v>6</v>
      </c>
      <c r="M8" s="43">
        <f>M7-L7</f>
        <v>-15</v>
      </c>
      <c r="N8" s="43">
        <f>N7-M7</f>
        <v>-2</v>
      </c>
      <c r="O8" s="80"/>
    </row>
    <row r="9" spans="1:15" ht="25.5" customHeight="1">
      <c r="A9" s="133"/>
      <c r="B9" s="81" t="s">
        <v>61</v>
      </c>
      <c r="C9" s="46">
        <v>31</v>
      </c>
      <c r="D9" s="47">
        <v>5</v>
      </c>
      <c r="E9" s="48">
        <v>88</v>
      </c>
      <c r="F9" s="47">
        <v>11</v>
      </c>
      <c r="G9" s="48">
        <v>15</v>
      </c>
      <c r="H9" s="47">
        <v>6</v>
      </c>
      <c r="I9" s="48">
        <v>3</v>
      </c>
      <c r="J9" s="47">
        <v>0</v>
      </c>
      <c r="K9" s="48">
        <v>3</v>
      </c>
      <c r="L9" s="47">
        <v>6</v>
      </c>
      <c r="M9" s="48">
        <v>5</v>
      </c>
      <c r="N9" s="46">
        <v>10</v>
      </c>
      <c r="O9" s="82">
        <f>C9+D9+E9+F9+G9+H9+I9+J9+K9+L9+M9+N9</f>
        <v>183</v>
      </c>
    </row>
    <row r="10" spans="1:15" ht="15.75">
      <c r="A10" s="133"/>
      <c r="B10" s="81" t="s">
        <v>52</v>
      </c>
      <c r="C10" s="79"/>
      <c r="D10" s="43">
        <f aca="true" t="shared" si="3" ref="D10:L10">D9-C9</f>
        <v>-26</v>
      </c>
      <c r="E10" s="43">
        <f t="shared" si="3"/>
        <v>83</v>
      </c>
      <c r="F10" s="43">
        <f t="shared" si="3"/>
        <v>-77</v>
      </c>
      <c r="G10" s="43">
        <f t="shared" si="3"/>
        <v>4</v>
      </c>
      <c r="H10" s="43">
        <f t="shared" si="3"/>
        <v>-9</v>
      </c>
      <c r="I10" s="43">
        <f t="shared" si="3"/>
        <v>-3</v>
      </c>
      <c r="J10" s="43">
        <f t="shared" si="3"/>
        <v>-3</v>
      </c>
      <c r="K10" s="43">
        <f t="shared" si="3"/>
        <v>3</v>
      </c>
      <c r="L10" s="43">
        <f t="shared" si="3"/>
        <v>3</v>
      </c>
      <c r="M10" s="43">
        <f>M9-L9</f>
        <v>-1</v>
      </c>
      <c r="N10" s="43">
        <f>N9-M9</f>
        <v>5</v>
      </c>
      <c r="O10" s="82"/>
    </row>
    <row r="11" spans="1:15" ht="28.5" customHeight="1">
      <c r="A11" s="133"/>
      <c r="B11" s="74" t="s">
        <v>77</v>
      </c>
      <c r="C11" s="83">
        <v>8</v>
      </c>
      <c r="D11" s="84">
        <v>7</v>
      </c>
      <c r="E11" s="85">
        <v>13</v>
      </c>
      <c r="F11" s="84">
        <v>2</v>
      </c>
      <c r="G11" s="85">
        <v>1</v>
      </c>
      <c r="H11" s="84">
        <v>0</v>
      </c>
      <c r="I11" s="85">
        <v>0</v>
      </c>
      <c r="J11" s="84">
        <v>0</v>
      </c>
      <c r="K11" s="85">
        <v>0</v>
      </c>
      <c r="L11" s="84">
        <v>0</v>
      </c>
      <c r="M11" s="85">
        <v>0</v>
      </c>
      <c r="N11" s="84">
        <v>0</v>
      </c>
      <c r="O11" s="77">
        <f>C11+D11+E11+F11+G11+H11+I11+J11+K11+L11+M11+N11</f>
        <v>31</v>
      </c>
    </row>
    <row r="12" spans="1:15" ht="15.75">
      <c r="A12" s="133"/>
      <c r="B12" s="86" t="s">
        <v>78</v>
      </c>
      <c r="C12" s="79"/>
      <c r="D12" s="43">
        <f aca="true" t="shared" si="4" ref="D12:L12">D11-C11</f>
        <v>-1</v>
      </c>
      <c r="E12" s="43">
        <f t="shared" si="4"/>
        <v>6</v>
      </c>
      <c r="F12" s="43">
        <f t="shared" si="4"/>
        <v>-11</v>
      </c>
      <c r="G12" s="43">
        <f t="shared" si="4"/>
        <v>-1</v>
      </c>
      <c r="H12" s="43">
        <f t="shared" si="4"/>
        <v>-1</v>
      </c>
      <c r="I12" s="43">
        <f t="shared" si="4"/>
        <v>0</v>
      </c>
      <c r="J12" s="43">
        <f t="shared" si="4"/>
        <v>0</v>
      </c>
      <c r="K12" s="43">
        <f t="shared" si="4"/>
        <v>0</v>
      </c>
      <c r="L12" s="43">
        <f t="shared" si="4"/>
        <v>0</v>
      </c>
      <c r="M12" s="43">
        <f>M11-L11</f>
        <v>0</v>
      </c>
      <c r="N12" s="43">
        <f>N11-M11</f>
        <v>0</v>
      </c>
      <c r="O12" s="87"/>
    </row>
    <row r="13" spans="1:15" ht="15.75">
      <c r="A13" s="133"/>
      <c r="B13" s="88" t="s">
        <v>69</v>
      </c>
      <c r="C13" s="46">
        <v>1</v>
      </c>
      <c r="D13" s="47">
        <v>1</v>
      </c>
      <c r="E13" s="48">
        <v>0</v>
      </c>
      <c r="F13" s="47">
        <v>0</v>
      </c>
      <c r="G13" s="48">
        <v>0</v>
      </c>
      <c r="H13" s="47">
        <v>0</v>
      </c>
      <c r="I13" s="48">
        <v>0</v>
      </c>
      <c r="J13" s="47">
        <v>0</v>
      </c>
      <c r="K13" s="48">
        <v>0</v>
      </c>
      <c r="L13" s="47">
        <v>0</v>
      </c>
      <c r="M13" s="48">
        <v>0</v>
      </c>
      <c r="N13" s="46">
        <v>0</v>
      </c>
      <c r="O13" s="77">
        <f>C13+D13+E13+F13+G13+H13+I13+J13+K13+L13+M13+N13</f>
        <v>2</v>
      </c>
    </row>
    <row r="14" spans="1:15" ht="15.75">
      <c r="A14" s="133"/>
      <c r="B14" s="86" t="s">
        <v>78</v>
      </c>
      <c r="C14" s="89"/>
      <c r="D14" s="43">
        <f aca="true" t="shared" si="5" ref="D14:L14">D13-C13</f>
        <v>0</v>
      </c>
      <c r="E14" s="43">
        <f t="shared" si="5"/>
        <v>-1</v>
      </c>
      <c r="F14" s="43">
        <f t="shared" si="5"/>
        <v>0</v>
      </c>
      <c r="G14" s="43">
        <f t="shared" si="5"/>
        <v>0</v>
      </c>
      <c r="H14" s="43">
        <f t="shared" si="5"/>
        <v>0</v>
      </c>
      <c r="I14" s="43">
        <f t="shared" si="5"/>
        <v>0</v>
      </c>
      <c r="J14" s="43">
        <f t="shared" si="5"/>
        <v>0</v>
      </c>
      <c r="K14" s="43">
        <f t="shared" si="5"/>
        <v>0</v>
      </c>
      <c r="L14" s="43">
        <f t="shared" si="5"/>
        <v>0</v>
      </c>
      <c r="M14" s="43">
        <f>M13-L13</f>
        <v>0</v>
      </c>
      <c r="N14" s="43">
        <f>N13-M13</f>
        <v>0</v>
      </c>
      <c r="O14" s="82"/>
    </row>
    <row r="15" spans="1:15" ht="36" customHeight="1">
      <c r="A15" s="133"/>
      <c r="B15" s="90" t="s">
        <v>79</v>
      </c>
      <c r="C15" s="83">
        <v>0</v>
      </c>
      <c r="D15" s="84">
        <v>1</v>
      </c>
      <c r="E15" s="85">
        <v>0</v>
      </c>
      <c r="F15" s="84">
        <v>0</v>
      </c>
      <c r="G15" s="85">
        <v>4</v>
      </c>
      <c r="H15" s="84">
        <v>1</v>
      </c>
      <c r="I15" s="85">
        <v>2</v>
      </c>
      <c r="J15" s="84">
        <v>2</v>
      </c>
      <c r="K15" s="85">
        <v>1</v>
      </c>
      <c r="L15" s="84">
        <v>2</v>
      </c>
      <c r="M15" s="85">
        <v>1</v>
      </c>
      <c r="N15" s="83">
        <v>1</v>
      </c>
      <c r="O15" s="77">
        <f>C15+D15+E15+F15+G15+H15+I15+J15+K15+L15+M15+N15</f>
        <v>15</v>
      </c>
    </row>
    <row r="16" spans="1:15" ht="15.75">
      <c r="A16" s="134"/>
      <c r="B16" s="86" t="s">
        <v>52</v>
      </c>
      <c r="C16" s="79"/>
      <c r="D16" s="43">
        <f aca="true" t="shared" si="6" ref="D16:L16">D15-C15</f>
        <v>1</v>
      </c>
      <c r="E16" s="43">
        <f t="shared" si="6"/>
        <v>-1</v>
      </c>
      <c r="F16" s="43">
        <f t="shared" si="6"/>
        <v>0</v>
      </c>
      <c r="G16" s="43">
        <f t="shared" si="6"/>
        <v>4</v>
      </c>
      <c r="H16" s="43">
        <f t="shared" si="6"/>
        <v>-3</v>
      </c>
      <c r="I16" s="43">
        <f t="shared" si="6"/>
        <v>1</v>
      </c>
      <c r="J16" s="43">
        <f t="shared" si="6"/>
        <v>0</v>
      </c>
      <c r="K16" s="43">
        <f t="shared" si="6"/>
        <v>-1</v>
      </c>
      <c r="L16" s="43">
        <f t="shared" si="6"/>
        <v>1</v>
      </c>
      <c r="M16" s="43">
        <f>M15-L15</f>
        <v>-1</v>
      </c>
      <c r="N16" s="43">
        <f>N15-M15</f>
        <v>0</v>
      </c>
      <c r="O16" s="87"/>
    </row>
    <row r="17" spans="1:15" ht="31.5" customHeight="1">
      <c r="A17" s="128" t="s">
        <v>27</v>
      </c>
      <c r="B17" s="91" t="s">
        <v>80</v>
      </c>
      <c r="C17" s="47">
        <v>18</v>
      </c>
      <c r="D17" s="47">
        <v>40</v>
      </c>
      <c r="E17" s="48">
        <v>50</v>
      </c>
      <c r="F17" s="47">
        <v>5</v>
      </c>
      <c r="G17" s="48">
        <v>4</v>
      </c>
      <c r="H17" s="47">
        <v>56</v>
      </c>
      <c r="I17" s="48">
        <v>0</v>
      </c>
      <c r="J17" s="47">
        <v>3</v>
      </c>
      <c r="K17" s="48">
        <v>20</v>
      </c>
      <c r="L17" s="47">
        <v>160</v>
      </c>
      <c r="M17" s="46">
        <v>81</v>
      </c>
      <c r="N17" s="46">
        <v>22</v>
      </c>
      <c r="O17" s="82">
        <f>C17+D17+E17+F17+G17+H17+I17+J17+K17+L17+M17+N17</f>
        <v>459</v>
      </c>
    </row>
    <row r="18" spans="1:15" ht="15.75">
      <c r="A18" s="129"/>
      <c r="B18" s="78" t="s">
        <v>52</v>
      </c>
      <c r="C18" s="79"/>
      <c r="D18" s="43">
        <f aca="true" t="shared" si="7" ref="D18:L18">D17-C17</f>
        <v>22</v>
      </c>
      <c r="E18" s="43">
        <f t="shared" si="7"/>
        <v>10</v>
      </c>
      <c r="F18" s="43">
        <f t="shared" si="7"/>
        <v>-45</v>
      </c>
      <c r="G18" s="43">
        <f t="shared" si="7"/>
        <v>-1</v>
      </c>
      <c r="H18" s="43">
        <f t="shared" si="7"/>
        <v>52</v>
      </c>
      <c r="I18" s="43">
        <f t="shared" si="7"/>
        <v>-56</v>
      </c>
      <c r="J18" s="43">
        <f t="shared" si="7"/>
        <v>3</v>
      </c>
      <c r="K18" s="43">
        <f t="shared" si="7"/>
        <v>17</v>
      </c>
      <c r="L18" s="43">
        <f t="shared" si="7"/>
        <v>140</v>
      </c>
      <c r="M18" s="43">
        <f>M17-L17</f>
        <v>-79</v>
      </c>
      <c r="N18" s="43">
        <f>N17-M17</f>
        <v>-59</v>
      </c>
      <c r="O18" s="87"/>
    </row>
    <row r="19" spans="1:15" ht="33" customHeight="1">
      <c r="A19" s="128" t="s">
        <v>81</v>
      </c>
      <c r="B19" s="74" t="s">
        <v>82</v>
      </c>
      <c r="C19" s="47">
        <v>0</v>
      </c>
      <c r="D19" s="47">
        <v>0</v>
      </c>
      <c r="E19" s="48">
        <v>1</v>
      </c>
      <c r="F19" s="47">
        <v>0</v>
      </c>
      <c r="G19" s="48">
        <v>0</v>
      </c>
      <c r="H19" s="47">
        <v>0</v>
      </c>
      <c r="I19" s="48">
        <v>0</v>
      </c>
      <c r="J19" s="47">
        <v>0</v>
      </c>
      <c r="K19" s="48">
        <v>0</v>
      </c>
      <c r="L19" s="47">
        <v>0</v>
      </c>
      <c r="M19" s="46">
        <v>2</v>
      </c>
      <c r="N19" s="46">
        <v>39</v>
      </c>
      <c r="O19" s="82">
        <f>C19+D19+E19+F19+G19+H19+I19+J19+K19+L19+M19+N19</f>
        <v>42</v>
      </c>
    </row>
    <row r="20" spans="1:15" ht="15.75">
      <c r="A20" s="129"/>
      <c r="B20" s="78" t="s">
        <v>52</v>
      </c>
      <c r="C20" s="79"/>
      <c r="D20" s="43">
        <f aca="true" t="shared" si="8" ref="D20:L20">D19-C19</f>
        <v>0</v>
      </c>
      <c r="E20" s="43">
        <f t="shared" si="8"/>
        <v>1</v>
      </c>
      <c r="F20" s="43">
        <f t="shared" si="8"/>
        <v>-1</v>
      </c>
      <c r="G20" s="43">
        <f t="shared" si="8"/>
        <v>0</v>
      </c>
      <c r="H20" s="43">
        <f t="shared" si="8"/>
        <v>0</v>
      </c>
      <c r="I20" s="43">
        <f t="shared" si="8"/>
        <v>0</v>
      </c>
      <c r="J20" s="43">
        <f t="shared" si="8"/>
        <v>0</v>
      </c>
      <c r="K20" s="43">
        <f t="shared" si="8"/>
        <v>0</v>
      </c>
      <c r="L20" s="43">
        <f t="shared" si="8"/>
        <v>0</v>
      </c>
      <c r="M20" s="43">
        <f>M19-L19</f>
        <v>2</v>
      </c>
      <c r="N20" s="43">
        <f>N19-M19</f>
        <v>37</v>
      </c>
      <c r="O20" s="87"/>
    </row>
    <row r="21" spans="1:15" ht="25.5" customHeight="1">
      <c r="A21" s="128" t="s">
        <v>56</v>
      </c>
      <c r="B21" s="91" t="s">
        <v>83</v>
      </c>
      <c r="C21" s="47">
        <v>1</v>
      </c>
      <c r="D21" s="47">
        <v>1</v>
      </c>
      <c r="E21" s="48">
        <v>95</v>
      </c>
      <c r="F21" s="46">
        <v>9</v>
      </c>
      <c r="G21" s="47">
        <v>5</v>
      </c>
      <c r="H21" s="58">
        <v>42</v>
      </c>
      <c r="I21" s="48">
        <v>58</v>
      </c>
      <c r="J21" s="47">
        <v>28</v>
      </c>
      <c r="K21" s="48">
        <v>56</v>
      </c>
      <c r="L21" s="47">
        <v>78</v>
      </c>
      <c r="M21" s="46">
        <v>20</v>
      </c>
      <c r="N21" s="46">
        <v>29</v>
      </c>
      <c r="O21" s="82">
        <f>C21+D21+E21+F21+G21+H21+I21+J21+K21+L21+M21+N21</f>
        <v>422</v>
      </c>
    </row>
    <row r="22" spans="1:15" ht="15.75">
      <c r="A22" s="129"/>
      <c r="B22" s="78" t="s">
        <v>52</v>
      </c>
      <c r="C22" s="79"/>
      <c r="D22" s="43">
        <f aca="true" t="shared" si="9" ref="D22:L22">D21-C21</f>
        <v>0</v>
      </c>
      <c r="E22" s="43">
        <f t="shared" si="9"/>
        <v>94</v>
      </c>
      <c r="F22" s="43">
        <f t="shared" si="9"/>
        <v>-86</v>
      </c>
      <c r="G22" s="43">
        <f t="shared" si="9"/>
        <v>-4</v>
      </c>
      <c r="H22" s="43">
        <f t="shared" si="9"/>
        <v>37</v>
      </c>
      <c r="I22" s="43">
        <f t="shared" si="9"/>
        <v>16</v>
      </c>
      <c r="J22" s="43">
        <f t="shared" si="9"/>
        <v>-30</v>
      </c>
      <c r="K22" s="43">
        <f t="shared" si="9"/>
        <v>28</v>
      </c>
      <c r="L22" s="43">
        <f t="shared" si="9"/>
        <v>22</v>
      </c>
      <c r="M22" s="43">
        <f>M21-L21</f>
        <v>-58</v>
      </c>
      <c r="N22" s="43">
        <f>N21-M21</f>
        <v>9</v>
      </c>
      <c r="O22" s="87"/>
    </row>
    <row r="23" spans="1:15" ht="25.5" customHeight="1">
      <c r="A23" s="128" t="s">
        <v>58</v>
      </c>
      <c r="B23" s="91" t="s">
        <v>84</v>
      </c>
      <c r="C23" s="47">
        <v>0</v>
      </c>
      <c r="D23" s="47">
        <v>0</v>
      </c>
      <c r="E23" s="48">
        <v>0</v>
      </c>
      <c r="F23" s="46">
        <v>0</v>
      </c>
      <c r="G23" s="47">
        <v>0</v>
      </c>
      <c r="H23" s="58">
        <v>0</v>
      </c>
      <c r="I23" s="48">
        <v>0</v>
      </c>
      <c r="J23" s="47">
        <v>0</v>
      </c>
      <c r="K23" s="48">
        <v>120</v>
      </c>
      <c r="L23" s="47">
        <v>111</v>
      </c>
      <c r="M23" s="46">
        <v>17</v>
      </c>
      <c r="N23" s="46">
        <v>37</v>
      </c>
      <c r="O23" s="82">
        <f>C23+D23+E23+F23+G23+H23+I23+J23+K23+L23+M23+N23</f>
        <v>285</v>
      </c>
    </row>
    <row r="24" spans="1:15" ht="15.75">
      <c r="A24" s="129"/>
      <c r="B24" s="78" t="s">
        <v>52</v>
      </c>
      <c r="C24" s="79"/>
      <c r="D24" s="43">
        <f aca="true" t="shared" si="10" ref="D24:L24">D23-C23</f>
        <v>0</v>
      </c>
      <c r="E24" s="43">
        <f t="shared" si="10"/>
        <v>0</v>
      </c>
      <c r="F24" s="43">
        <f t="shared" si="10"/>
        <v>0</v>
      </c>
      <c r="G24" s="43">
        <f t="shared" si="10"/>
        <v>0</v>
      </c>
      <c r="H24" s="43">
        <f t="shared" si="10"/>
        <v>0</v>
      </c>
      <c r="I24" s="43">
        <f t="shared" si="10"/>
        <v>0</v>
      </c>
      <c r="J24" s="43">
        <f t="shared" si="10"/>
        <v>0</v>
      </c>
      <c r="K24" s="43">
        <f t="shared" si="10"/>
        <v>120</v>
      </c>
      <c r="L24" s="43">
        <f t="shared" si="10"/>
        <v>-9</v>
      </c>
      <c r="M24" s="43">
        <f>M23-L23</f>
        <v>-94</v>
      </c>
      <c r="N24" s="43">
        <f>N23-M23</f>
        <v>20</v>
      </c>
      <c r="O24" s="87"/>
    </row>
  </sheetData>
  <mergeCells count="7">
    <mergeCell ref="A19:A20"/>
    <mergeCell ref="A23:A24"/>
    <mergeCell ref="A1:O1"/>
    <mergeCell ref="A3:A4"/>
    <mergeCell ref="A5:A16"/>
    <mergeCell ref="A17:A18"/>
    <mergeCell ref="A21:A2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stat</cp:lastModifiedBy>
  <cp:lastPrinted>2005-11-29T12:14:25Z</cp:lastPrinted>
  <dcterms:created xsi:type="dcterms:W3CDTF">2005-11-28T09:36:14Z</dcterms:created>
  <dcterms:modified xsi:type="dcterms:W3CDTF">2005-11-29T12:29:41Z</dcterms:modified>
  <cp:category/>
  <cp:version/>
  <cp:contentType/>
  <cp:contentStatus/>
</cp:coreProperties>
</file>