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P-Pasywne" sheetId="1" r:id="rId1"/>
    <sheet name="Fundusz Pracy" sheetId="2" r:id="rId2"/>
    <sheet name="EFS-31.12.2006" sheetId="3" r:id="rId3"/>
    <sheet name="EFS 2006-2007" sheetId="4" r:id="rId4"/>
  </sheets>
  <definedNames>
    <definedName name="_xlnm.Print_Area" localSheetId="3">'EFS 2006-2007'!$A$1:$J$84</definedName>
    <definedName name="_xlnm.Print_Area" localSheetId="2">'EFS-31.12.2006'!$A$1:$P$35</definedName>
    <definedName name="_xlnm.Print_Area" localSheetId="1">'Fundusz Pracy'!$A$1:$L$28</definedName>
  </definedNames>
  <calcPr fullCalcOnLoad="1"/>
</workbook>
</file>

<file path=xl/sharedStrings.xml><?xml version="1.0" encoding="utf-8"?>
<sst xmlns="http://schemas.openxmlformats.org/spreadsheetml/2006/main" count="206" uniqueCount="108">
  <si>
    <t>I</t>
  </si>
  <si>
    <t>Formy pasywne</t>
  </si>
  <si>
    <t>Zasiłki dla bezrobotnych</t>
  </si>
  <si>
    <t>Formy aktywne</t>
  </si>
  <si>
    <t>Ogółem</t>
  </si>
  <si>
    <t>Prace interwencyjne</t>
  </si>
  <si>
    <t>Roboty publiczne</t>
  </si>
  <si>
    <t>Szkolenia</t>
  </si>
  <si>
    <t>Staże</t>
  </si>
  <si>
    <t>Przygotowanie zawodowe</t>
  </si>
  <si>
    <t>Jednorazowe środki na rozpoczęcie dział. gospod.</t>
  </si>
  <si>
    <t>Wyposażenie i dop. stanowisk pracy</t>
  </si>
  <si>
    <t>Prace społecznie użyteczne</t>
  </si>
  <si>
    <t>Inne wydatki aktywne*</t>
  </si>
  <si>
    <t>II</t>
  </si>
  <si>
    <t>WYSZCZEGÓLNIENIE</t>
  </si>
  <si>
    <t>III</t>
  </si>
  <si>
    <t>Fundusze strukturalne</t>
  </si>
  <si>
    <t>EFS 2006 Działanie 1.2</t>
  </si>
  <si>
    <t>EFS 2006 Działanie 1.3</t>
  </si>
  <si>
    <t>Pozostałe wydatki</t>
  </si>
  <si>
    <t>IV</t>
  </si>
  <si>
    <t xml:space="preserve">Powiatowy Urząd Pracy w Turku
Wykonanie Funduszu Pracy </t>
  </si>
  <si>
    <t xml:space="preserve">Razem wydatki </t>
  </si>
  <si>
    <t>WYKONANIE 2006
w tys. zł</t>
  </si>
  <si>
    <t>Wydatki fakultatywne</t>
  </si>
  <si>
    <t>Dodatki aktywizacyjne</t>
  </si>
  <si>
    <t>Inne wydatki FP</t>
  </si>
  <si>
    <t xml:space="preserve">    POWIATOWY URZĄD PRACY W TURKU 
STRUKTURA PODZIAŁU ŚRODKÓW FUNDUSZU PRACY NA ROK 2006</t>
  </si>
  <si>
    <t>Lp.</t>
  </si>
  <si>
    <t>Wyszczególnienie</t>
  </si>
  <si>
    <t>Limit 2006 r.</t>
  </si>
  <si>
    <t>% Limitu</t>
  </si>
  <si>
    <t>Zobowiązania 2005</t>
  </si>
  <si>
    <t>Osoby  2005</t>
  </si>
  <si>
    <t>Limit 2006 
(po odjęciu zobowiązań)</t>
  </si>
  <si>
    <t>Środki zaangażowane na dzień 31.12.2006r.</t>
  </si>
  <si>
    <t>Środki wolne</t>
  </si>
  <si>
    <t>Osoby zaktywizowane 2006</t>
  </si>
  <si>
    <t>Wykonanie finansowe na dzień 31.12.2006r.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</si>
  <si>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</si>
  <si>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</si>
  <si>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</si>
  <si>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</si>
  <si>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</si>
  <si>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</si>
  <si>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</si>
  <si>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</si>
  <si>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</si>
  <si>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</si>
  <si>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</si>
  <si>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</si>
  <si>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Prace Interwencyjne</t>
  </si>
  <si>
    <t>Roboty Publiczne</t>
  </si>
  <si>
    <t>w tym: "Rowy jesień 2006"</t>
  </si>
  <si>
    <t>w tym:  koszty szkoleń</t>
  </si>
  <si>
    <t>stypendia</t>
  </si>
  <si>
    <t>dodatki</t>
  </si>
  <si>
    <t>program "e-Sołtys"</t>
  </si>
  <si>
    <t>Jednorazowe środki na rozpoczęcie działalnosci gospod.</t>
  </si>
  <si>
    <t>w tym "e-Sołtys"</t>
  </si>
  <si>
    <t>Wyposażenie i doposażenie stanowisk pracy</t>
  </si>
  <si>
    <t>Pokrycie składek na ubezpieczenie społeczne rolników</t>
  </si>
  <si>
    <t>Refund. kosztów dojazdu i zakwaterowania art.45</t>
  </si>
  <si>
    <t>Refund. kosztów dojazdu art.45 ROWY</t>
  </si>
  <si>
    <t>Refund. kosztów dojazdu art.45 -szkolenia</t>
  </si>
  <si>
    <t>Wkład własny na 
EFS 2005/2006 Działanie 1.2</t>
  </si>
  <si>
    <t>Wkład własny na 
EFS 2005/2006 Działanie 1.3</t>
  </si>
  <si>
    <t>Wkład własny na 
EFS 2006/2007 Działanie 1.2</t>
  </si>
  <si>
    <t>Wkład własny na 
EFS 2006/2007 Działanie 1.3</t>
  </si>
  <si>
    <t>OGÓŁEM</t>
  </si>
  <si>
    <t>Działanie 1.2</t>
  </si>
  <si>
    <t xml:space="preserve">Kategoria wydatków </t>
  </si>
  <si>
    <t>2006</t>
  </si>
  <si>
    <t>2007</t>
  </si>
  <si>
    <t>Limit ogółem</t>
  </si>
  <si>
    <t xml:space="preserve"> Liczba osób objętych wsparciem ogółem  </t>
  </si>
  <si>
    <t>Limit 2006</t>
  </si>
  <si>
    <t>Planowana liczba osób</t>
  </si>
  <si>
    <t>Liczba osób objętych wsparciem</t>
  </si>
  <si>
    <t>Środki zaangażowane na dzień
31.12.06</t>
  </si>
  <si>
    <t>Limit 2007</t>
  </si>
  <si>
    <t>Środki zaangażo-wane na dzień 31.12.2006</t>
  </si>
  <si>
    <t>13</t>
  </si>
  <si>
    <t>Staż</t>
  </si>
  <si>
    <t>Szkolenia w tym:</t>
  </si>
  <si>
    <t xml:space="preserve"> koszty szkoleń</t>
  </si>
  <si>
    <t>dojazdy na szkolenia</t>
  </si>
  <si>
    <t>Dotacje</t>
  </si>
  <si>
    <t>limit 2006</t>
  </si>
  <si>
    <t>Kategoria wydatków</t>
  </si>
  <si>
    <t>koszty szkoleń</t>
  </si>
  <si>
    <t>TABELA do monitorowania finansowego projektu 
"Podejmij wyzwanie! Aktywizacja zawodowa długotrwale bezrobotnych w powiecie tureckim"</t>
  </si>
  <si>
    <t xml:space="preserve">Działanie 1.3 </t>
  </si>
  <si>
    <t>Liczba osób objętych wsparciem ogółem</t>
  </si>
  <si>
    <t>środki zaangażowane na dzień      31.12.2006</t>
  </si>
  <si>
    <t>Środki zaangażo-wane na dzień 31.12.06</t>
  </si>
  <si>
    <t xml:space="preserve">Prace interwencyjne </t>
  </si>
  <si>
    <t>Dodatki 
szkoleniowe</t>
  </si>
  <si>
    <t>Dojazdy:</t>
  </si>
  <si>
    <r>
      <t>T</t>
    </r>
    <r>
      <rPr>
        <b/>
        <sz val="10"/>
        <rFont val="Arial CE"/>
        <family val="0"/>
      </rPr>
      <t>ABELA do monitorowania finansowego projektu 
"Zainwestuj w siebie. Aktywizacja zawodowa młodzieży w powiecie tureckim"</t>
    </r>
  </si>
  <si>
    <t>Wykonanie finansowe na dzień 31.07.2007</t>
  </si>
  <si>
    <t>"Podejmij wyzwanie! Aktywizacja zawodowa długotrwale bezrobotnych w powiecie tureckim"</t>
  </si>
  <si>
    <t>Działanie 1.3</t>
  </si>
  <si>
    <t>Wykonanie finansowe na dzień 30.11.2007</t>
  </si>
  <si>
    <t xml:space="preserve">
"Zainwestuj w siebie. Aktywizacja zawodowa młodzieży w powiecie tureckim"</t>
  </si>
  <si>
    <t>pobrane zasiłki - ilość</t>
  </si>
  <si>
    <t>Liczba osób zaktywizowanych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</si>
</sst>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#,##0\ &quot;zł&quot;"/>
    <numFmt numFmtId="170" formatCode="#,##0_ ;\-#,##0\ "/>
    <numFmt numFmtId="171" formatCode="0.0"/>
    <numFmt numFmtId="172" formatCode="#,##0.00\ &quot;zł&quot;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2"/>
    </font>
    <font>
      <i/>
      <sz val="9"/>
      <name val="Arial CE"/>
      <family val="0"/>
    </font>
    <font>
      <b/>
      <i/>
      <sz val="10"/>
      <name val="Arial CE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7"/>
      <name val="Arial CE"/>
      <family val="2"/>
    </font>
    <font>
      <b/>
      <i/>
      <sz val="9"/>
      <name val="Arial CE"/>
      <family val="2"/>
    </font>
    <font>
      <sz val="9"/>
      <name val="Arial CE"/>
      <family val="0"/>
    </font>
    <font>
      <b/>
      <sz val="9"/>
      <color indexed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4" fillId="0" borderId="0" xfId="0" applyFont="1" applyAlignment="1">
      <alignment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 shrinkToFi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42" fontId="11" fillId="0" borderId="22" xfId="58" applyNumberFormat="1" applyFont="1" applyBorder="1" applyAlignment="1">
      <alignment horizontal="right" vertical="center"/>
    </xf>
    <xf numFmtId="10" fontId="13" fillId="0" borderId="22" xfId="58" applyNumberFormat="1" applyFont="1" applyBorder="1" applyAlignment="1">
      <alignment horizontal="right" vertical="center"/>
    </xf>
    <xf numFmtId="42" fontId="13" fillId="0" borderId="22" xfId="58" applyNumberFormat="1" applyFont="1" applyFill="1" applyBorder="1" applyAlignment="1">
      <alignment horizontal="right" vertical="center"/>
    </xf>
    <xf numFmtId="0" fontId="13" fillId="0" borderId="23" xfId="58" applyNumberFormat="1" applyFont="1" applyFill="1" applyBorder="1" applyAlignment="1">
      <alignment horizontal="right" vertical="center"/>
    </xf>
    <xf numFmtId="42" fontId="11" fillId="0" borderId="22" xfId="58" applyNumberFormat="1" applyFont="1" applyFill="1" applyBorder="1" applyAlignment="1">
      <alignment horizontal="center" vertical="center"/>
    </xf>
    <xf numFmtId="166" fontId="2" fillId="0" borderId="23" xfId="58" applyNumberFormat="1" applyFont="1" applyBorder="1" applyAlignment="1">
      <alignment horizontal="right" vertical="center"/>
    </xf>
    <xf numFmtId="42" fontId="11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166" fontId="2" fillId="0" borderId="22" xfId="58" applyNumberFormat="1" applyFont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left" vertical="center" shrinkToFit="1"/>
    </xf>
    <xf numFmtId="42" fontId="11" fillId="0" borderId="27" xfId="58" applyNumberFormat="1" applyFont="1" applyBorder="1" applyAlignment="1">
      <alignment horizontal="right" vertical="center"/>
    </xf>
    <xf numFmtId="10" fontId="13" fillId="0" borderId="27" xfId="58" applyNumberFormat="1" applyFont="1" applyBorder="1" applyAlignment="1">
      <alignment horizontal="right" vertical="center"/>
    </xf>
    <xf numFmtId="42" fontId="13" fillId="0" borderId="27" xfId="58" applyNumberFormat="1" applyFont="1" applyFill="1" applyBorder="1" applyAlignment="1">
      <alignment horizontal="right" vertical="center"/>
    </xf>
    <xf numFmtId="0" fontId="13" fillId="0" borderId="25" xfId="58" applyNumberFormat="1" applyFont="1" applyFill="1" applyBorder="1" applyAlignment="1">
      <alignment horizontal="right" vertical="center"/>
    </xf>
    <xf numFmtId="42" fontId="11" fillId="0" borderId="27" xfId="58" applyNumberFormat="1" applyFont="1" applyFill="1" applyBorder="1" applyAlignment="1">
      <alignment horizontal="center" vertical="center"/>
    </xf>
    <xf numFmtId="166" fontId="2" fillId="0" borderId="25" xfId="58" applyNumberFormat="1" applyFont="1" applyBorder="1" applyAlignment="1">
      <alignment horizontal="right" vertical="center"/>
    </xf>
    <xf numFmtId="42" fontId="11" fillId="0" borderId="27" xfId="0" applyNumberFormat="1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166" fontId="2" fillId="0" borderId="27" xfId="58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left" vertical="center" shrinkToFit="1"/>
    </xf>
    <xf numFmtId="42" fontId="14" fillId="0" borderId="27" xfId="58" applyNumberFormat="1" applyFont="1" applyBorder="1" applyAlignment="1">
      <alignment horizontal="right" vertical="center"/>
    </xf>
    <xf numFmtId="42" fontId="14" fillId="0" borderId="27" xfId="58" applyNumberFormat="1" applyFont="1" applyFill="1" applyBorder="1" applyAlignment="1">
      <alignment horizontal="right" vertical="center"/>
    </xf>
    <xf numFmtId="0" fontId="14" fillId="0" borderId="25" xfId="58" applyNumberFormat="1" applyFont="1" applyFill="1" applyBorder="1" applyAlignment="1">
      <alignment horizontal="right" vertical="center"/>
    </xf>
    <xf numFmtId="42" fontId="14" fillId="0" borderId="27" xfId="58" applyNumberFormat="1" applyFont="1" applyFill="1" applyBorder="1" applyAlignment="1">
      <alignment horizontal="center" vertical="center"/>
    </xf>
    <xf numFmtId="166" fontId="15" fillId="0" borderId="25" xfId="58" applyNumberFormat="1" applyFont="1" applyBorder="1" applyAlignment="1">
      <alignment horizontal="right" vertical="center"/>
    </xf>
    <xf numFmtId="42" fontId="14" fillId="0" borderId="27" xfId="0" applyNumberFormat="1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166" fontId="15" fillId="0" borderId="27" xfId="58" applyNumberFormat="1" applyFont="1" applyFill="1" applyBorder="1" applyAlignment="1">
      <alignment horizontal="right" vertical="center"/>
    </xf>
    <xf numFmtId="166" fontId="15" fillId="0" borderId="27" xfId="58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42" fontId="11" fillId="0" borderId="27" xfId="58" applyNumberFormat="1" applyFont="1" applyFill="1" applyBorder="1" applyAlignment="1">
      <alignment horizontal="right" vertical="center"/>
    </xf>
    <xf numFmtId="10" fontId="13" fillId="0" borderId="27" xfId="58" applyNumberFormat="1" applyFont="1" applyFill="1" applyBorder="1" applyAlignment="1">
      <alignment horizontal="right" vertical="center"/>
    </xf>
    <xf numFmtId="42" fontId="13" fillId="0" borderId="27" xfId="58" applyNumberFormat="1" applyFont="1" applyFill="1" applyBorder="1" applyAlignment="1">
      <alignment horizontal="right" vertical="center"/>
    </xf>
    <xf numFmtId="0" fontId="13" fillId="0" borderId="27" xfId="58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42" fontId="14" fillId="0" borderId="27" xfId="58" applyNumberFormat="1" applyFont="1" applyFill="1" applyBorder="1" applyAlignment="1">
      <alignment horizontal="right" vertical="center"/>
    </xf>
    <xf numFmtId="42" fontId="14" fillId="0" borderId="27" xfId="0" applyNumberFormat="1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/>
    </xf>
    <xf numFmtId="166" fontId="0" fillId="0" borderId="27" xfId="58" applyNumberFormat="1" applyFont="1" applyFill="1" applyBorder="1" applyAlignment="1">
      <alignment horizontal="right" vertical="center"/>
    </xf>
    <xf numFmtId="42" fontId="14" fillId="0" borderId="24" xfId="58" applyNumberFormat="1" applyFont="1" applyFill="1" applyBorder="1" applyAlignment="1">
      <alignment horizontal="right" vertical="center"/>
    </xf>
    <xf numFmtId="10" fontId="14" fillId="0" borderId="24" xfId="58" applyNumberFormat="1" applyFont="1" applyFill="1" applyBorder="1" applyAlignment="1">
      <alignment horizontal="right" vertical="center"/>
    </xf>
    <xf numFmtId="0" fontId="13" fillId="0" borderId="24" xfId="58" applyNumberFormat="1" applyFont="1" applyFill="1" applyBorder="1" applyAlignment="1">
      <alignment horizontal="right" vertical="center"/>
    </xf>
    <xf numFmtId="42" fontId="14" fillId="0" borderId="24" xfId="58" applyNumberFormat="1" applyFont="1" applyFill="1" applyBorder="1" applyAlignment="1">
      <alignment horizontal="center" vertical="center"/>
    </xf>
    <xf numFmtId="166" fontId="15" fillId="0" borderId="24" xfId="58" applyNumberFormat="1" applyFont="1" applyFill="1" applyBorder="1" applyAlignment="1">
      <alignment horizontal="right" vertical="center"/>
    </xf>
    <xf numFmtId="42" fontId="14" fillId="0" borderId="24" xfId="0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/>
    </xf>
    <xf numFmtId="166" fontId="15" fillId="0" borderId="24" xfId="58" applyNumberFormat="1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166" fontId="15" fillId="0" borderId="27" xfId="58" applyNumberFormat="1" applyFont="1" applyBorder="1" applyAlignment="1">
      <alignment/>
    </xf>
    <xf numFmtId="0" fontId="15" fillId="0" borderId="27" xfId="0" applyFont="1" applyBorder="1" applyAlignment="1">
      <alignment/>
    </xf>
    <xf numFmtId="0" fontId="16" fillId="0" borderId="12" xfId="0" applyFont="1" applyFill="1" applyBorder="1" applyAlignment="1">
      <alignment horizontal="left" vertical="center" shrinkToFit="1"/>
    </xf>
    <xf numFmtId="42" fontId="17" fillId="0" borderId="27" xfId="58" applyNumberFormat="1" applyFont="1" applyBorder="1" applyAlignment="1">
      <alignment horizontal="right" vertical="center"/>
    </xf>
    <xf numFmtId="42" fontId="17" fillId="0" borderId="27" xfId="58" applyNumberFormat="1" applyFont="1" applyFill="1" applyBorder="1" applyAlignment="1">
      <alignment horizontal="center" vertical="center"/>
    </xf>
    <xf numFmtId="166" fontId="0" fillId="0" borderId="27" xfId="58" applyNumberFormat="1" applyFont="1" applyBorder="1" applyAlignment="1">
      <alignment horizontal="right" vertical="center"/>
    </xf>
    <xf numFmtId="42" fontId="17" fillId="0" borderId="27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 shrinkToFit="1"/>
    </xf>
    <xf numFmtId="42" fontId="11" fillId="0" borderId="27" xfId="58" applyNumberFormat="1" applyFont="1" applyBorder="1" applyAlignment="1">
      <alignment horizontal="right" vertical="center"/>
    </xf>
    <xf numFmtId="166" fontId="2" fillId="0" borderId="27" xfId="58" applyNumberFormat="1" applyFont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 wrapText="1" shrinkToFit="1"/>
    </xf>
    <xf numFmtId="42" fontId="18" fillId="0" borderId="27" xfId="58" applyNumberFormat="1" applyFont="1" applyBorder="1" applyAlignment="1">
      <alignment horizontal="right" vertical="center"/>
    </xf>
    <xf numFmtId="42" fontId="18" fillId="0" borderId="19" xfId="58" applyNumberFormat="1" applyFont="1" applyFill="1" applyBorder="1" applyAlignment="1">
      <alignment horizontal="right" vertical="center"/>
    </xf>
    <xf numFmtId="0" fontId="18" fillId="0" borderId="19" xfId="58" applyNumberFormat="1" applyFont="1" applyFill="1" applyBorder="1" applyAlignment="1">
      <alignment horizontal="right" vertical="center"/>
    </xf>
    <xf numFmtId="42" fontId="19" fillId="0" borderId="19" xfId="58" applyNumberFormat="1" applyFont="1" applyFill="1" applyBorder="1" applyAlignment="1">
      <alignment horizontal="center" vertical="center"/>
    </xf>
    <xf numFmtId="166" fontId="20" fillId="0" borderId="19" xfId="58" applyNumberFormat="1" applyFont="1" applyBorder="1" applyAlignment="1">
      <alignment horizontal="right" vertical="center"/>
    </xf>
    <xf numFmtId="42" fontId="14" fillId="0" borderId="19" xfId="0" applyNumberFormat="1" applyFont="1" applyFill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166" fontId="20" fillId="0" borderId="27" xfId="58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left" vertical="center" shrinkToFit="1"/>
    </xf>
    <xf numFmtId="42" fontId="11" fillId="0" borderId="24" xfId="58" applyNumberFormat="1" applyFont="1" applyBorder="1" applyAlignment="1">
      <alignment horizontal="right" vertical="center"/>
    </xf>
    <xf numFmtId="10" fontId="13" fillId="0" borderId="24" xfId="58" applyNumberFormat="1" applyFont="1" applyBorder="1" applyAlignment="1">
      <alignment horizontal="right" vertical="center"/>
    </xf>
    <xf numFmtId="42" fontId="13" fillId="0" borderId="24" xfId="58" applyNumberFormat="1" applyFont="1" applyFill="1" applyBorder="1" applyAlignment="1">
      <alignment horizontal="right" vertical="center"/>
    </xf>
    <xf numFmtId="42" fontId="11" fillId="0" borderId="24" xfId="58" applyNumberFormat="1" applyFont="1" applyFill="1" applyBorder="1" applyAlignment="1">
      <alignment horizontal="center" vertical="center"/>
    </xf>
    <xf numFmtId="166" fontId="2" fillId="0" borderId="24" xfId="58" applyNumberFormat="1" applyFont="1" applyBorder="1" applyAlignment="1">
      <alignment horizontal="right" vertical="center"/>
    </xf>
    <xf numFmtId="42" fontId="11" fillId="0" borderId="24" xfId="0" applyNumberFormat="1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 shrinkToFit="1"/>
    </xf>
    <xf numFmtId="0" fontId="12" fillId="35" borderId="29" xfId="0" applyFont="1" applyFill="1" applyBorder="1" applyAlignment="1">
      <alignment horizontal="left" vertical="center" wrapText="1" shrinkToFit="1"/>
    </xf>
    <xf numFmtId="42" fontId="11" fillId="35" borderId="17" xfId="58" applyNumberFormat="1" applyFont="1" applyFill="1" applyBorder="1" applyAlignment="1">
      <alignment horizontal="right" vertical="center"/>
    </xf>
    <xf numFmtId="10" fontId="13" fillId="35" borderId="22" xfId="58" applyNumberFormat="1" applyFont="1" applyFill="1" applyBorder="1" applyAlignment="1">
      <alignment horizontal="right" vertical="center"/>
    </xf>
    <xf numFmtId="42" fontId="13" fillId="35" borderId="17" xfId="58" applyNumberFormat="1" applyFont="1" applyFill="1" applyBorder="1" applyAlignment="1">
      <alignment horizontal="right" vertical="center"/>
    </xf>
    <xf numFmtId="0" fontId="13" fillId="35" borderId="22" xfId="58" applyNumberFormat="1" applyFont="1" applyFill="1" applyBorder="1" applyAlignment="1">
      <alignment horizontal="right" vertical="center"/>
    </xf>
    <xf numFmtId="42" fontId="11" fillId="35" borderId="17" xfId="58" applyNumberFormat="1" applyFont="1" applyFill="1" applyBorder="1" applyAlignment="1">
      <alignment horizontal="center" vertical="center"/>
    </xf>
    <xf numFmtId="166" fontId="2" fillId="35" borderId="17" xfId="58" applyNumberFormat="1" applyFont="1" applyFill="1" applyBorder="1" applyAlignment="1">
      <alignment horizontal="right" vertical="center"/>
    </xf>
    <xf numFmtId="42" fontId="13" fillId="35" borderId="22" xfId="0" applyNumberFormat="1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 wrapText="1" shrinkToFit="1"/>
    </xf>
    <xf numFmtId="42" fontId="11" fillId="35" borderId="31" xfId="58" applyNumberFormat="1" applyFont="1" applyFill="1" applyBorder="1" applyAlignment="1">
      <alignment horizontal="right" vertical="center"/>
    </xf>
    <xf numFmtId="10" fontId="13" fillId="35" borderId="31" xfId="58" applyNumberFormat="1" applyFont="1" applyFill="1" applyBorder="1" applyAlignment="1">
      <alignment horizontal="right" vertical="center"/>
    </xf>
    <xf numFmtId="42" fontId="13" fillId="35" borderId="31" xfId="58" applyNumberFormat="1" applyFont="1" applyFill="1" applyBorder="1" applyAlignment="1">
      <alignment horizontal="right" vertical="center"/>
    </xf>
    <xf numFmtId="0" fontId="13" fillId="35" borderId="31" xfId="58" applyNumberFormat="1" applyFont="1" applyFill="1" applyBorder="1" applyAlignment="1">
      <alignment horizontal="right" vertical="center"/>
    </xf>
    <xf numFmtId="42" fontId="11" fillId="35" borderId="31" xfId="58" applyNumberFormat="1" applyFont="1" applyFill="1" applyBorder="1" applyAlignment="1">
      <alignment horizontal="center" vertical="center"/>
    </xf>
    <xf numFmtId="166" fontId="2" fillId="35" borderId="31" xfId="58" applyNumberFormat="1" applyFont="1" applyFill="1" applyBorder="1" applyAlignment="1">
      <alignment horizontal="right" vertical="center"/>
    </xf>
    <xf numFmtId="42" fontId="13" fillId="35" borderId="31" xfId="0" applyNumberFormat="1" applyFont="1" applyFill="1" applyBorder="1" applyAlignment="1">
      <alignment horizontal="center" vertical="center" shrinkToFit="1"/>
    </xf>
    <xf numFmtId="0" fontId="2" fillId="35" borderId="32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left" vertical="center" wrapText="1" shrinkToFit="1"/>
    </xf>
    <xf numFmtId="42" fontId="11" fillId="36" borderId="34" xfId="58" applyNumberFormat="1" applyFont="1" applyFill="1" applyBorder="1" applyAlignment="1">
      <alignment horizontal="right" vertical="center"/>
    </xf>
    <xf numFmtId="10" fontId="13" fillId="36" borderId="19" xfId="58" applyNumberFormat="1" applyFont="1" applyFill="1" applyBorder="1" applyAlignment="1">
      <alignment horizontal="right" vertical="center"/>
    </xf>
    <xf numFmtId="42" fontId="13" fillId="36" borderId="34" xfId="58" applyNumberFormat="1" applyFont="1" applyFill="1" applyBorder="1" applyAlignment="1">
      <alignment horizontal="right" vertical="center"/>
    </xf>
    <xf numFmtId="0" fontId="13" fillId="36" borderId="19" xfId="58" applyNumberFormat="1" applyFont="1" applyFill="1" applyBorder="1" applyAlignment="1">
      <alignment horizontal="right" vertical="center"/>
    </xf>
    <xf numFmtId="42" fontId="11" fillId="36" borderId="19" xfId="58" applyNumberFormat="1" applyFont="1" applyFill="1" applyBorder="1" applyAlignment="1">
      <alignment horizontal="center" vertical="center"/>
    </xf>
    <xf numFmtId="166" fontId="2" fillId="36" borderId="34" xfId="58" applyNumberFormat="1" applyFont="1" applyFill="1" applyBorder="1" applyAlignment="1">
      <alignment horizontal="right" vertical="center"/>
    </xf>
    <xf numFmtId="42" fontId="11" fillId="36" borderId="19" xfId="0" applyNumberFormat="1" applyFont="1" applyFill="1" applyBorder="1" applyAlignment="1">
      <alignment horizontal="center" vertical="center" shrinkToFit="1"/>
    </xf>
    <xf numFmtId="0" fontId="0" fillId="36" borderId="0" xfId="0" applyFont="1" applyFill="1" applyBorder="1" applyAlignment="1">
      <alignment horizontal="center" vertical="center"/>
    </xf>
    <xf numFmtId="166" fontId="0" fillId="36" borderId="34" xfId="58" applyNumberFormat="1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left" vertical="center" wrapText="1" shrinkToFit="1"/>
    </xf>
    <xf numFmtId="42" fontId="11" fillId="36" borderId="24" xfId="58" applyNumberFormat="1" applyFont="1" applyFill="1" applyBorder="1" applyAlignment="1">
      <alignment horizontal="right" vertical="center"/>
    </xf>
    <xf numFmtId="10" fontId="13" fillId="36" borderId="24" xfId="58" applyNumberFormat="1" applyFont="1" applyFill="1" applyBorder="1" applyAlignment="1">
      <alignment horizontal="right" vertical="center"/>
    </xf>
    <xf numFmtId="42" fontId="13" fillId="36" borderId="24" xfId="58" applyNumberFormat="1" applyFont="1" applyFill="1" applyBorder="1" applyAlignment="1">
      <alignment horizontal="right" vertical="center"/>
    </xf>
    <xf numFmtId="0" fontId="13" fillId="36" borderId="24" xfId="58" applyNumberFormat="1" applyFont="1" applyFill="1" applyBorder="1" applyAlignment="1">
      <alignment horizontal="right" vertical="center"/>
    </xf>
    <xf numFmtId="42" fontId="11" fillId="36" borderId="31" xfId="58" applyNumberFormat="1" applyFont="1" applyFill="1" applyBorder="1" applyAlignment="1">
      <alignment horizontal="center" vertical="center"/>
    </xf>
    <xf numFmtId="166" fontId="2" fillId="36" borderId="31" xfId="58" applyNumberFormat="1" applyFont="1" applyFill="1" applyBorder="1" applyAlignment="1">
      <alignment horizontal="right" vertical="center"/>
    </xf>
    <xf numFmtId="42" fontId="11" fillId="36" borderId="31" xfId="0" applyNumberFormat="1" applyFont="1" applyFill="1" applyBorder="1" applyAlignment="1">
      <alignment horizontal="center" vertical="center" shrinkToFit="1"/>
    </xf>
    <xf numFmtId="0" fontId="0" fillId="36" borderId="32" xfId="0" applyFont="1" applyFill="1" applyBorder="1" applyAlignment="1">
      <alignment horizontal="center" vertical="center"/>
    </xf>
    <xf numFmtId="166" fontId="0" fillId="36" borderId="31" xfId="58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36" xfId="0" applyFont="1" applyFill="1" applyBorder="1" applyAlignment="1">
      <alignment horizontal="center" vertical="center" shrinkToFit="1"/>
    </xf>
    <xf numFmtId="0" fontId="11" fillId="33" borderId="37" xfId="0" applyFont="1" applyFill="1" applyBorder="1" applyAlignment="1">
      <alignment horizontal="left" vertical="center" shrinkToFit="1"/>
    </xf>
    <xf numFmtId="42" fontId="11" fillId="33" borderId="14" xfId="0" applyNumberFormat="1" applyFont="1" applyFill="1" applyBorder="1" applyAlignment="1">
      <alignment horizontal="center" vertical="center" shrinkToFit="1"/>
    </xf>
    <xf numFmtId="10" fontId="13" fillId="33" borderId="14" xfId="58" applyNumberFormat="1" applyFont="1" applyFill="1" applyBorder="1" applyAlignment="1">
      <alignment horizontal="right" vertical="center"/>
    </xf>
    <xf numFmtId="42" fontId="11" fillId="33" borderId="14" xfId="0" applyNumberFormat="1" applyFont="1" applyFill="1" applyBorder="1" applyAlignment="1">
      <alignment horizontal="center" vertical="center" shrinkToFit="1"/>
    </xf>
    <xf numFmtId="170" fontId="11" fillId="33" borderId="15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/>
    </xf>
    <xf numFmtId="4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9" fontId="11" fillId="35" borderId="38" xfId="0" applyNumberFormat="1" applyFont="1" applyFill="1" applyBorder="1" applyAlignment="1">
      <alignment horizontal="center" vertical="center" wrapText="1"/>
    </xf>
    <xf numFmtId="49" fontId="11" fillId="35" borderId="36" xfId="0" applyNumberFormat="1" applyFont="1" applyFill="1" applyBorder="1" applyAlignment="1">
      <alignment horizontal="center" vertical="center" wrapText="1"/>
    </xf>
    <xf numFmtId="49" fontId="11" fillId="33" borderId="38" xfId="0" applyNumberFormat="1" applyFont="1" applyFill="1" applyBorder="1" applyAlignment="1">
      <alignment horizontal="center" vertical="center" wrapText="1"/>
    </xf>
    <xf numFmtId="49" fontId="11" fillId="33" borderId="39" xfId="0" applyNumberFormat="1" applyFont="1" applyFill="1" applyBorder="1" applyAlignment="1">
      <alignment horizontal="center" vertical="center" wrapText="1"/>
    </xf>
    <xf numFmtId="49" fontId="11" fillId="33" borderId="40" xfId="0" applyNumberFormat="1" applyFont="1" applyFill="1" applyBorder="1" applyAlignment="1">
      <alignment horizontal="center" vertical="center" wrapText="1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1" fillId="33" borderId="41" xfId="0" applyNumberFormat="1" applyFont="1" applyFill="1" applyBorder="1" applyAlignment="1">
      <alignment horizontal="center" vertical="center" wrapText="1"/>
    </xf>
    <xf numFmtId="49" fontId="11" fillId="36" borderId="38" xfId="0" applyNumberFormat="1" applyFont="1" applyFill="1" applyBorder="1" applyAlignment="1">
      <alignment horizontal="center" vertical="center" wrapText="1"/>
    </xf>
    <xf numFmtId="49" fontId="11" fillId="36" borderId="39" xfId="0" applyNumberFormat="1" applyFont="1" applyFill="1" applyBorder="1" applyAlignment="1">
      <alignment horizontal="center" vertical="center" wrapText="1"/>
    </xf>
    <xf numFmtId="49" fontId="11" fillId="36" borderId="40" xfId="0" applyNumberFormat="1" applyFont="1" applyFill="1" applyBorder="1" applyAlignment="1">
      <alignment horizontal="center" vertical="center" wrapText="1"/>
    </xf>
    <xf numFmtId="49" fontId="12" fillId="36" borderId="40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shrinkToFit="1"/>
    </xf>
    <xf numFmtId="49" fontId="13" fillId="0" borderId="42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33" borderId="19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44" xfId="0" applyNumberFormat="1" applyFont="1" applyFill="1" applyBorder="1" applyAlignment="1">
      <alignment horizontal="center" vertical="center" shrinkToFit="1"/>
    </xf>
    <xf numFmtId="49" fontId="13" fillId="0" borderId="33" xfId="0" applyNumberFormat="1" applyFont="1" applyFill="1" applyBorder="1" applyAlignment="1">
      <alignment horizontal="center" vertical="center" shrinkToFit="1"/>
    </xf>
    <xf numFmtId="49" fontId="13" fillId="36" borderId="19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19" fillId="37" borderId="27" xfId="0" applyFont="1" applyFill="1" applyBorder="1" applyAlignment="1">
      <alignment horizontal="left" vertical="center" shrinkToFit="1"/>
    </xf>
    <xf numFmtId="44" fontId="11" fillId="0" borderId="45" xfId="58" applyNumberFormat="1" applyFont="1" applyBorder="1" applyAlignment="1">
      <alignment horizontal="center" vertical="center" shrinkToFit="1"/>
    </xf>
    <xf numFmtId="0" fontId="11" fillId="0" borderId="25" xfId="58" applyNumberFormat="1" applyFont="1" applyBorder="1" applyAlignment="1">
      <alignment horizontal="center" vertical="center" shrinkToFit="1"/>
    </xf>
    <xf numFmtId="44" fontId="11" fillId="33" borderId="27" xfId="58" applyNumberFormat="1" applyFont="1" applyFill="1" applyBorder="1" applyAlignment="1">
      <alignment horizontal="center" vertical="center" shrinkToFit="1"/>
    </xf>
    <xf numFmtId="0" fontId="11" fillId="0" borderId="13" xfId="58" applyNumberFormat="1" applyFont="1" applyBorder="1" applyAlignment="1">
      <alignment horizontal="center" vertical="center" shrinkToFit="1"/>
    </xf>
    <xf numFmtId="0" fontId="11" fillId="0" borderId="10" xfId="58" applyNumberFormat="1" applyFont="1" applyBorder="1" applyAlignment="1">
      <alignment horizontal="center" vertical="center" shrinkToFit="1"/>
    </xf>
    <xf numFmtId="44" fontId="11" fillId="0" borderId="10" xfId="0" applyNumberFormat="1" applyFont="1" applyBorder="1" applyAlignment="1">
      <alignment horizontal="center" vertical="center" shrinkToFit="1"/>
    </xf>
    <xf numFmtId="44" fontId="11" fillId="0" borderId="10" xfId="0" applyNumberFormat="1" applyFont="1" applyFill="1" applyBorder="1" applyAlignment="1">
      <alignment horizontal="center" vertical="center" shrinkToFit="1"/>
    </xf>
    <xf numFmtId="172" fontId="11" fillId="0" borderId="12" xfId="0" applyNumberFormat="1" applyFont="1" applyFill="1" applyBorder="1" applyAlignment="1">
      <alignment horizontal="center" vertical="center" shrinkToFit="1"/>
    </xf>
    <xf numFmtId="166" fontId="11" fillId="36" borderId="27" xfId="58" applyNumberFormat="1" applyFont="1" applyFill="1" applyBorder="1" applyAlignment="1">
      <alignment horizontal="center" vertical="center" shrinkToFit="1"/>
    </xf>
    <xf numFmtId="44" fontId="11" fillId="0" borderId="10" xfId="58" applyNumberFormat="1" applyFont="1" applyBorder="1" applyAlignment="1">
      <alignment horizontal="center" vertical="center" shrinkToFit="1"/>
    </xf>
    <xf numFmtId="172" fontId="11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5" fillId="37" borderId="19" xfId="0" applyFont="1" applyFill="1" applyBorder="1" applyAlignment="1">
      <alignment horizontal="left" vertical="center"/>
    </xf>
    <xf numFmtId="44" fontId="11" fillId="0" borderId="45" xfId="58" applyNumberFormat="1" applyFont="1" applyBorder="1" applyAlignment="1">
      <alignment horizontal="center" vertical="center"/>
    </xf>
    <xf numFmtId="0" fontId="11" fillId="0" borderId="27" xfId="58" applyNumberFormat="1" applyFont="1" applyBorder="1" applyAlignment="1">
      <alignment horizontal="center" vertical="center"/>
    </xf>
    <xf numFmtId="44" fontId="11" fillId="33" borderId="27" xfId="58" applyNumberFormat="1" applyFont="1" applyFill="1" applyBorder="1" applyAlignment="1">
      <alignment horizontal="center" vertical="center"/>
    </xf>
    <xf numFmtId="0" fontId="11" fillId="0" borderId="26" xfId="58" applyNumberFormat="1" applyFont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</xf>
    <xf numFmtId="44" fontId="11" fillId="0" borderId="10" xfId="58" applyNumberFormat="1" applyFont="1" applyBorder="1" applyAlignment="1">
      <alignment horizontal="center" vertical="center"/>
    </xf>
    <xf numFmtId="172" fontId="11" fillId="0" borderId="45" xfId="58" applyNumberFormat="1" applyFont="1" applyBorder="1" applyAlignment="1">
      <alignment horizontal="center" vertical="center"/>
    </xf>
    <xf numFmtId="166" fontId="11" fillId="36" borderId="27" xfId="58" applyNumberFormat="1" applyFont="1" applyFill="1" applyBorder="1" applyAlignment="1">
      <alignment horizontal="center" vertical="center"/>
    </xf>
    <xf numFmtId="172" fontId="11" fillId="0" borderId="10" xfId="58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44" fontId="13" fillId="0" borderId="46" xfId="58" applyNumberFormat="1" applyFont="1" applyBorder="1" applyAlignment="1">
      <alignment horizontal="center" vertical="center"/>
    </xf>
    <xf numFmtId="0" fontId="13" fillId="0" borderId="28" xfId="58" applyNumberFormat="1" applyFont="1" applyBorder="1" applyAlignment="1">
      <alignment horizontal="center" vertical="center"/>
    </xf>
    <xf numFmtId="44" fontId="13" fillId="33" borderId="24" xfId="58" applyNumberFormat="1" applyFont="1" applyFill="1" applyBorder="1" applyAlignment="1">
      <alignment horizontal="center" vertical="center"/>
    </xf>
    <xf numFmtId="0" fontId="13" fillId="0" borderId="47" xfId="58" applyNumberFormat="1" applyFont="1" applyBorder="1" applyAlignment="1">
      <alignment horizontal="center" vertical="center"/>
    </xf>
    <xf numFmtId="0" fontId="13" fillId="0" borderId="48" xfId="58" applyNumberFormat="1" applyFont="1" applyBorder="1" applyAlignment="1">
      <alignment horizontal="center" vertical="center"/>
    </xf>
    <xf numFmtId="44" fontId="13" fillId="0" borderId="48" xfId="0" applyNumberFormat="1" applyFont="1" applyBorder="1" applyAlignment="1">
      <alignment horizontal="center" vertical="center"/>
    </xf>
    <xf numFmtId="44" fontId="13" fillId="0" borderId="10" xfId="0" applyNumberFormat="1" applyFont="1" applyFill="1" applyBorder="1" applyAlignment="1">
      <alignment horizontal="center" vertical="center" shrinkToFit="1"/>
    </xf>
    <xf numFmtId="172" fontId="13" fillId="0" borderId="49" xfId="0" applyNumberFormat="1" applyFont="1" applyBorder="1" applyAlignment="1">
      <alignment horizontal="center" vertical="center"/>
    </xf>
    <xf numFmtId="166" fontId="13" fillId="36" borderId="24" xfId="58" applyNumberFormat="1" applyFont="1" applyFill="1" applyBorder="1" applyAlignment="1">
      <alignment horizontal="center" vertical="center"/>
    </xf>
    <xf numFmtId="0" fontId="13" fillId="0" borderId="48" xfId="58" applyNumberFormat="1" applyFont="1" applyBorder="1" applyAlignment="1">
      <alignment horizontal="center" vertical="center"/>
    </xf>
    <xf numFmtId="44" fontId="13" fillId="0" borderId="48" xfId="58" applyNumberFormat="1" applyFont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 shrinkToFit="1"/>
    </xf>
    <xf numFmtId="44" fontId="13" fillId="0" borderId="48" xfId="0" applyNumberFormat="1" applyFont="1" applyFill="1" applyBorder="1" applyAlignment="1">
      <alignment horizontal="center" vertical="center"/>
    </xf>
    <xf numFmtId="0" fontId="25" fillId="37" borderId="31" xfId="0" applyFont="1" applyFill="1" applyBorder="1" applyAlignment="1">
      <alignment horizontal="left" vertical="center"/>
    </xf>
    <xf numFmtId="44" fontId="11" fillId="0" borderId="46" xfId="58" applyNumberFormat="1" applyFont="1" applyBorder="1" applyAlignment="1">
      <alignment horizontal="center" vertical="center"/>
    </xf>
    <xf numFmtId="0" fontId="11" fillId="0" borderId="28" xfId="58" applyNumberFormat="1" applyFont="1" applyBorder="1" applyAlignment="1">
      <alignment horizontal="center" vertical="center"/>
    </xf>
    <xf numFmtId="44" fontId="11" fillId="33" borderId="24" xfId="58" applyNumberFormat="1" applyFont="1" applyFill="1" applyBorder="1" applyAlignment="1">
      <alignment horizontal="center" vertical="center"/>
    </xf>
    <xf numFmtId="0" fontId="11" fillId="0" borderId="47" xfId="58" applyNumberFormat="1" applyFont="1" applyBorder="1" applyAlignment="1">
      <alignment horizontal="center" vertical="center"/>
    </xf>
    <xf numFmtId="0" fontId="11" fillId="0" borderId="48" xfId="58" applyNumberFormat="1" applyFont="1" applyBorder="1" applyAlignment="1">
      <alignment horizontal="center" vertical="center"/>
    </xf>
    <xf numFmtId="44" fontId="11" fillId="0" borderId="48" xfId="0" applyNumberFormat="1" applyFont="1" applyBorder="1" applyAlignment="1">
      <alignment horizontal="center" vertical="center"/>
    </xf>
    <xf numFmtId="44" fontId="11" fillId="0" borderId="50" xfId="0" applyNumberFormat="1" applyFont="1" applyFill="1" applyBorder="1" applyAlignment="1">
      <alignment horizontal="center" vertical="center" shrinkToFit="1"/>
    </xf>
    <xf numFmtId="172" fontId="11" fillId="0" borderId="49" xfId="0" applyNumberFormat="1" applyFont="1" applyBorder="1" applyAlignment="1">
      <alignment horizontal="center" vertical="center"/>
    </xf>
    <xf numFmtId="166" fontId="11" fillId="36" borderId="24" xfId="58" applyNumberFormat="1" applyFont="1" applyFill="1" applyBorder="1" applyAlignment="1">
      <alignment horizontal="center" vertical="center"/>
    </xf>
    <xf numFmtId="0" fontId="11" fillId="0" borderId="48" xfId="58" applyNumberFormat="1" applyFont="1" applyBorder="1" applyAlignment="1">
      <alignment horizontal="center" vertical="center"/>
    </xf>
    <xf numFmtId="44" fontId="11" fillId="0" borderId="48" xfId="58" applyNumberFormat="1" applyFont="1" applyBorder="1" applyAlignment="1">
      <alignment horizontal="center" vertical="center"/>
    </xf>
    <xf numFmtId="172" fontId="11" fillId="0" borderId="50" xfId="0" applyNumberFormat="1" applyFont="1" applyFill="1" applyBorder="1" applyAlignment="1">
      <alignment horizontal="center" vertical="center" shrinkToFit="1"/>
    </xf>
    <xf numFmtId="0" fontId="11" fillId="33" borderId="37" xfId="0" applyFont="1" applyFill="1" applyBorder="1" applyAlignment="1">
      <alignment horizontal="center" vertical="center"/>
    </xf>
    <xf numFmtId="44" fontId="11" fillId="35" borderId="14" xfId="58" applyNumberFormat="1" applyFont="1" applyFill="1" applyBorder="1" applyAlignment="1">
      <alignment horizontal="center" vertical="center"/>
    </xf>
    <xf numFmtId="0" fontId="11" fillId="35" borderId="14" xfId="58" applyNumberFormat="1" applyFont="1" applyFill="1" applyBorder="1" applyAlignment="1">
      <alignment horizontal="center" vertical="center"/>
    </xf>
    <xf numFmtId="44" fontId="11" fillId="33" borderId="14" xfId="58" applyNumberFormat="1" applyFont="1" applyFill="1" applyBorder="1" applyAlignment="1">
      <alignment horizontal="center" vertical="center"/>
    </xf>
    <xf numFmtId="0" fontId="11" fillId="33" borderId="14" xfId="58" applyNumberFormat="1" applyFont="1" applyFill="1" applyBorder="1" applyAlignment="1">
      <alignment horizontal="center" vertical="center"/>
    </xf>
    <xf numFmtId="0" fontId="11" fillId="33" borderId="15" xfId="58" applyNumberFormat="1" applyFont="1" applyFill="1" applyBorder="1" applyAlignment="1">
      <alignment horizontal="center" vertical="center"/>
    </xf>
    <xf numFmtId="44" fontId="11" fillId="33" borderId="14" xfId="0" applyNumberFormat="1" applyFont="1" applyFill="1" applyBorder="1" applyAlignment="1">
      <alignment horizontal="center" vertical="center" shrinkToFit="1"/>
    </xf>
    <xf numFmtId="172" fontId="11" fillId="33" borderId="14" xfId="58" applyNumberFormat="1" applyFont="1" applyFill="1" applyBorder="1" applyAlignment="1">
      <alignment horizontal="center" vertical="center"/>
    </xf>
    <xf numFmtId="166" fontId="11" fillId="36" borderId="14" xfId="58" applyNumberFormat="1" applyFont="1" applyFill="1" applyBorder="1" applyAlignment="1">
      <alignment horizontal="center" vertical="center"/>
    </xf>
    <xf numFmtId="0" fontId="11" fillId="36" borderId="51" xfId="58" applyNumberFormat="1" applyFont="1" applyFill="1" applyBorder="1" applyAlignment="1">
      <alignment horizontal="center" vertical="center"/>
    </xf>
    <xf numFmtId="0" fontId="11" fillId="36" borderId="52" xfId="58" applyNumberFormat="1" applyFont="1" applyFill="1" applyBorder="1" applyAlignment="1">
      <alignment horizontal="center" vertical="center"/>
    </xf>
    <xf numFmtId="44" fontId="11" fillId="36" borderId="52" xfId="58" applyNumberFormat="1" applyFont="1" applyFill="1" applyBorder="1" applyAlignment="1">
      <alignment horizontal="center" vertical="center"/>
    </xf>
    <xf numFmtId="172" fontId="11" fillId="36" borderId="40" xfId="0" applyNumberFormat="1" applyFont="1" applyFill="1" applyBorder="1" applyAlignment="1">
      <alignment horizontal="center" vertical="center" shrinkToFit="1"/>
    </xf>
    <xf numFmtId="172" fontId="11" fillId="36" borderId="52" xfId="58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166" fontId="7" fillId="0" borderId="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7" fontId="7" fillId="0" borderId="0" xfId="58" applyNumberFormat="1" applyFont="1" applyFill="1" applyBorder="1" applyAlignment="1">
      <alignment horizontal="center" vertical="center"/>
    </xf>
    <xf numFmtId="1" fontId="7" fillId="0" borderId="0" xfId="58" applyNumberFormat="1" applyFont="1" applyFill="1" applyBorder="1" applyAlignment="1">
      <alignment horizontal="center" vertical="center"/>
    </xf>
    <xf numFmtId="172" fontId="7" fillId="0" borderId="0" xfId="58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distributed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49" fontId="7" fillId="35" borderId="34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shrinkToFit="1"/>
    </xf>
    <xf numFmtId="49" fontId="27" fillId="0" borderId="54" xfId="0" applyNumberFormat="1" applyFont="1" applyFill="1" applyBorder="1" applyAlignment="1">
      <alignment horizontal="center" vertical="center" shrinkToFit="1"/>
    </xf>
    <xf numFmtId="49" fontId="27" fillId="0" borderId="55" xfId="0" applyNumberFormat="1" applyFont="1" applyFill="1" applyBorder="1" applyAlignment="1">
      <alignment horizontal="center" vertical="center" shrinkToFit="1"/>
    </xf>
    <xf numFmtId="49" fontId="27" fillId="33" borderId="22" xfId="0" applyNumberFormat="1" applyFont="1" applyFill="1" applyBorder="1" applyAlignment="1">
      <alignment horizontal="center" vertical="center" shrinkToFit="1"/>
    </xf>
    <xf numFmtId="49" fontId="27" fillId="0" borderId="23" xfId="0" applyNumberFormat="1" applyFont="1" applyFill="1" applyBorder="1" applyAlignment="1">
      <alignment horizontal="center" vertical="center" shrinkToFit="1"/>
    </xf>
    <xf numFmtId="49" fontId="27" fillId="0" borderId="22" xfId="0" applyNumberFormat="1" applyFont="1" applyFill="1" applyBorder="1" applyAlignment="1">
      <alignment horizontal="center" vertical="center" shrinkToFit="1"/>
    </xf>
    <xf numFmtId="49" fontId="27" fillId="36" borderId="22" xfId="0" applyNumberFormat="1" applyFont="1" applyFill="1" applyBorder="1" applyAlignment="1">
      <alignment horizontal="center" vertical="center" shrinkToFit="1"/>
    </xf>
    <xf numFmtId="0" fontId="28" fillId="37" borderId="56" xfId="0" applyFont="1" applyFill="1" applyBorder="1" applyAlignment="1">
      <alignment horizontal="left" vertical="center" wrapText="1"/>
    </xf>
    <xf numFmtId="44" fontId="12" fillId="0" borderId="10" xfId="58" applyNumberFormat="1" applyFont="1" applyBorder="1" applyAlignment="1">
      <alignment horizontal="center" vertical="center" shrinkToFit="1"/>
    </xf>
    <xf numFmtId="0" fontId="12" fillId="0" borderId="12" xfId="58" applyNumberFormat="1" applyFont="1" applyBorder="1" applyAlignment="1">
      <alignment horizontal="center" vertical="center" shrinkToFit="1"/>
    </xf>
    <xf numFmtId="44" fontId="12" fillId="33" borderId="27" xfId="0" applyNumberFormat="1" applyFont="1" applyFill="1" applyBorder="1" applyAlignment="1">
      <alignment horizontal="center" vertical="center" shrinkToFit="1"/>
    </xf>
    <xf numFmtId="0" fontId="12" fillId="0" borderId="25" xfId="58" applyNumberFormat="1" applyFont="1" applyBorder="1" applyAlignment="1">
      <alignment horizontal="center" vertical="center" shrinkToFit="1"/>
    </xf>
    <xf numFmtId="0" fontId="12" fillId="0" borderId="27" xfId="58" applyNumberFormat="1" applyFont="1" applyBorder="1" applyAlignment="1">
      <alignment horizontal="center" vertical="center" shrinkToFit="1"/>
    </xf>
    <xf numFmtId="44" fontId="12" fillId="0" borderId="25" xfId="0" applyNumberFormat="1" applyFont="1" applyBorder="1" applyAlignment="1">
      <alignment horizontal="center" vertical="center" shrinkToFit="1"/>
    </xf>
    <xf numFmtId="44" fontId="12" fillId="0" borderId="27" xfId="0" applyNumberFormat="1" applyFont="1" applyFill="1" applyBorder="1" applyAlignment="1">
      <alignment horizontal="center" vertical="center" shrinkToFit="1"/>
    </xf>
    <xf numFmtId="172" fontId="12" fillId="0" borderId="25" xfId="0" applyNumberFormat="1" applyFont="1" applyFill="1" applyBorder="1" applyAlignment="1">
      <alignment horizontal="center" vertical="center" shrinkToFit="1"/>
    </xf>
    <xf numFmtId="166" fontId="12" fillId="36" borderId="27" xfId="58" applyNumberFormat="1" applyFont="1" applyFill="1" applyBorder="1" applyAlignment="1">
      <alignment horizontal="right" vertical="center" shrinkToFit="1"/>
    </xf>
    <xf numFmtId="0" fontId="12" fillId="0" borderId="25" xfId="58" applyNumberFormat="1" applyFont="1" applyBorder="1" applyAlignment="1">
      <alignment horizontal="center" vertical="center" shrinkToFit="1"/>
    </xf>
    <xf numFmtId="0" fontId="12" fillId="0" borderId="27" xfId="58" applyNumberFormat="1" applyFont="1" applyBorder="1" applyAlignment="1">
      <alignment horizontal="center" vertical="center" shrinkToFit="1"/>
    </xf>
    <xf numFmtId="44" fontId="12" fillId="0" borderId="25" xfId="58" applyNumberFormat="1" applyFont="1" applyBorder="1" applyAlignment="1">
      <alignment horizontal="center" vertical="center" shrinkToFit="1"/>
    </xf>
    <xf numFmtId="172" fontId="12" fillId="0" borderId="27" xfId="0" applyNumberFormat="1" applyFont="1" applyFill="1" applyBorder="1" applyAlignment="1">
      <alignment horizontal="center" vertical="center" shrinkToFit="1"/>
    </xf>
    <xf numFmtId="0" fontId="21" fillId="37" borderId="56" xfId="0" applyFont="1" applyFill="1" applyBorder="1" applyAlignment="1">
      <alignment horizontal="left" vertical="center" wrapText="1"/>
    </xf>
    <xf numFmtId="44" fontId="12" fillId="0" borderId="10" xfId="58" applyNumberFormat="1" applyFont="1" applyBorder="1" applyAlignment="1">
      <alignment horizontal="center" vertical="center"/>
    </xf>
    <xf numFmtId="0" fontId="12" fillId="0" borderId="12" xfId="58" applyNumberFormat="1" applyFont="1" applyBorder="1" applyAlignment="1">
      <alignment horizontal="center" vertical="center"/>
    </xf>
    <xf numFmtId="44" fontId="12" fillId="33" borderId="27" xfId="0" applyNumberFormat="1" applyFont="1" applyFill="1" applyBorder="1" applyAlignment="1">
      <alignment horizontal="center" vertical="center"/>
    </xf>
    <xf numFmtId="0" fontId="12" fillId="0" borderId="25" xfId="58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44" fontId="12" fillId="0" borderId="25" xfId="0" applyNumberFormat="1" applyFont="1" applyBorder="1" applyAlignment="1">
      <alignment horizontal="center" vertical="center"/>
    </xf>
    <xf numFmtId="172" fontId="12" fillId="0" borderId="25" xfId="0" applyNumberFormat="1" applyFont="1" applyBorder="1" applyAlignment="1">
      <alignment horizontal="center" vertical="center"/>
    </xf>
    <xf numFmtId="166" fontId="12" fillId="36" borderId="27" xfId="58" applyNumberFormat="1" applyFont="1" applyFill="1" applyBorder="1" applyAlignment="1">
      <alignment horizontal="center" vertical="center" wrapText="1"/>
    </xf>
    <xf numFmtId="44" fontId="12" fillId="0" borderId="25" xfId="58" applyNumberFormat="1" applyFont="1" applyBorder="1" applyAlignment="1">
      <alignment horizontal="center" vertical="center"/>
    </xf>
    <xf numFmtId="172" fontId="12" fillId="0" borderId="27" xfId="0" applyNumberFormat="1" applyFont="1" applyBorder="1" applyAlignment="1">
      <alignment horizontal="center" vertical="center"/>
    </xf>
    <xf numFmtId="0" fontId="21" fillId="37" borderId="56" xfId="0" applyFont="1" applyFill="1" applyBorder="1" applyAlignment="1">
      <alignment horizontal="left" vertical="center"/>
    </xf>
    <xf numFmtId="44" fontId="12" fillId="33" borderId="27" xfId="58" applyNumberFormat="1" applyFont="1" applyFill="1" applyBorder="1" applyAlignment="1">
      <alignment horizontal="center" vertical="center"/>
    </xf>
    <xf numFmtId="0" fontId="12" fillId="0" borderId="27" xfId="58" applyNumberFormat="1" applyFont="1" applyBorder="1" applyAlignment="1">
      <alignment horizontal="center" vertical="center"/>
    </xf>
    <xf numFmtId="44" fontId="12" fillId="0" borderId="27" xfId="58" applyNumberFormat="1" applyFont="1" applyBorder="1" applyAlignment="1">
      <alignment horizontal="center" vertical="center"/>
    </xf>
    <xf numFmtId="172" fontId="12" fillId="0" borderId="25" xfId="58" applyNumberFormat="1" applyFont="1" applyBorder="1" applyAlignment="1">
      <alignment horizontal="center" vertical="center"/>
    </xf>
    <xf numFmtId="166" fontId="12" fillId="36" borderId="27" xfId="58" applyNumberFormat="1" applyFont="1" applyFill="1" applyBorder="1" applyAlignment="1">
      <alignment horizontal="center" vertical="center"/>
    </xf>
    <xf numFmtId="172" fontId="12" fillId="0" borderId="26" xfId="58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44" fontId="29" fillId="0" borderId="10" xfId="58" applyNumberFormat="1" applyFont="1" applyBorder="1" applyAlignment="1">
      <alignment horizontal="center" vertical="center"/>
    </xf>
    <xf numFmtId="0" fontId="29" fillId="0" borderId="12" xfId="58" applyNumberFormat="1" applyFont="1" applyBorder="1" applyAlignment="1">
      <alignment horizontal="center" vertical="center"/>
    </xf>
    <xf numFmtId="44" fontId="29" fillId="33" borderId="27" xfId="0" applyNumberFormat="1" applyFont="1" applyFill="1" applyBorder="1" applyAlignment="1">
      <alignment horizontal="center" vertical="center"/>
    </xf>
    <xf numFmtId="0" fontId="29" fillId="0" borderId="25" xfId="58" applyNumberFormat="1" applyFont="1" applyBorder="1" applyAlignment="1">
      <alignment horizontal="center" vertical="center"/>
    </xf>
    <xf numFmtId="0" fontId="29" fillId="0" borderId="27" xfId="0" applyNumberFormat="1" applyFont="1" applyBorder="1" applyAlignment="1">
      <alignment horizontal="center" vertical="center"/>
    </xf>
    <xf numFmtId="44" fontId="29" fillId="0" borderId="25" xfId="0" applyNumberFormat="1" applyFont="1" applyBorder="1" applyAlignment="1">
      <alignment horizontal="center" vertical="center"/>
    </xf>
    <xf numFmtId="44" fontId="29" fillId="0" borderId="27" xfId="0" applyNumberFormat="1" applyFont="1" applyFill="1" applyBorder="1" applyAlignment="1">
      <alignment horizontal="center" vertical="center" shrinkToFit="1"/>
    </xf>
    <xf numFmtId="172" fontId="29" fillId="0" borderId="25" xfId="0" applyNumberFormat="1" applyFont="1" applyBorder="1" applyAlignment="1">
      <alignment horizontal="center" vertical="center"/>
    </xf>
    <xf numFmtId="166" fontId="29" fillId="36" borderId="27" xfId="58" applyNumberFormat="1" applyFont="1" applyFill="1" applyBorder="1" applyAlignment="1">
      <alignment horizontal="center" vertical="center" wrapText="1"/>
    </xf>
    <xf numFmtId="44" fontId="29" fillId="0" borderId="25" xfId="58" applyNumberFormat="1" applyFont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shrinkToFit="1"/>
    </xf>
    <xf numFmtId="0" fontId="29" fillId="0" borderId="56" xfId="0" applyFont="1" applyBorder="1" applyAlignment="1">
      <alignment vertical="center" wrapText="1"/>
    </xf>
    <xf numFmtId="0" fontId="29" fillId="0" borderId="56" xfId="0" applyFont="1" applyBorder="1" applyAlignment="1">
      <alignment vertical="center"/>
    </xf>
    <xf numFmtId="44" fontId="26" fillId="0" borderId="48" xfId="58" applyNumberFormat="1" applyFont="1" applyBorder="1" applyAlignment="1">
      <alignment horizontal="center" vertical="center"/>
    </xf>
    <xf numFmtId="0" fontId="26" fillId="0" borderId="49" xfId="58" applyNumberFormat="1" applyFont="1" applyBorder="1" applyAlignment="1">
      <alignment horizontal="center" vertical="center"/>
    </xf>
    <xf numFmtId="44" fontId="26" fillId="33" borderId="24" xfId="0" applyNumberFormat="1" applyFont="1" applyFill="1" applyBorder="1" applyAlignment="1">
      <alignment horizontal="center" vertical="center"/>
    </xf>
    <xf numFmtId="0" fontId="26" fillId="0" borderId="28" xfId="58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44" fontId="26" fillId="0" borderId="28" xfId="0" applyNumberFormat="1" applyFont="1" applyBorder="1" applyAlignment="1">
      <alignment horizontal="center" vertical="center"/>
    </xf>
    <xf numFmtId="44" fontId="12" fillId="0" borderId="24" xfId="0" applyNumberFormat="1" applyFont="1" applyFill="1" applyBorder="1" applyAlignment="1">
      <alignment horizontal="center" vertical="center" shrinkToFit="1"/>
    </xf>
    <xf numFmtId="172" fontId="26" fillId="0" borderId="28" xfId="0" applyNumberFormat="1" applyFont="1" applyBorder="1" applyAlignment="1">
      <alignment horizontal="center" vertical="center"/>
    </xf>
    <xf numFmtId="166" fontId="26" fillId="36" borderId="24" xfId="58" applyNumberFormat="1" applyFont="1" applyFill="1" applyBorder="1" applyAlignment="1">
      <alignment horizontal="right" vertical="center"/>
    </xf>
    <xf numFmtId="0" fontId="26" fillId="0" borderId="24" xfId="0" applyNumberFormat="1" applyFont="1" applyBorder="1" applyAlignment="1">
      <alignment horizontal="center" vertical="center"/>
    </xf>
    <xf numFmtId="44" fontId="26" fillId="0" borderId="28" xfId="58" applyNumberFormat="1" applyFont="1" applyBorder="1" applyAlignment="1">
      <alignment horizontal="center" vertical="center"/>
    </xf>
    <xf numFmtId="172" fontId="12" fillId="0" borderId="20" xfId="0" applyNumberFormat="1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left" vertical="center"/>
    </xf>
    <xf numFmtId="44" fontId="12" fillId="35" borderId="14" xfId="58" applyNumberFormat="1" applyFont="1" applyFill="1" applyBorder="1" applyAlignment="1">
      <alignment horizontal="center" vertical="center"/>
    </xf>
    <xf numFmtId="0" fontId="12" fillId="35" borderId="14" xfId="58" applyNumberFormat="1" applyFont="1" applyFill="1" applyBorder="1" applyAlignment="1">
      <alignment horizontal="center" vertical="center"/>
    </xf>
    <xf numFmtId="44" fontId="12" fillId="33" borderId="14" xfId="58" applyNumberFormat="1" applyFont="1" applyFill="1" applyBorder="1" applyAlignment="1">
      <alignment horizontal="center" vertical="center"/>
    </xf>
    <xf numFmtId="0" fontId="12" fillId="33" borderId="14" xfId="58" applyNumberFormat="1" applyFont="1" applyFill="1" applyBorder="1" applyAlignment="1">
      <alignment horizontal="center" vertical="center"/>
    </xf>
    <xf numFmtId="44" fontId="12" fillId="33" borderId="15" xfId="58" applyNumberFormat="1" applyFont="1" applyFill="1" applyBorder="1" applyAlignment="1">
      <alignment horizontal="center" vertical="center"/>
    </xf>
    <xf numFmtId="44" fontId="12" fillId="33" borderId="14" xfId="0" applyNumberFormat="1" applyFont="1" applyFill="1" applyBorder="1" applyAlignment="1">
      <alignment horizontal="center" vertical="center" shrinkToFit="1"/>
    </xf>
    <xf numFmtId="172" fontId="12" fillId="33" borderId="15" xfId="58" applyNumberFormat="1" applyFont="1" applyFill="1" applyBorder="1" applyAlignment="1">
      <alignment horizontal="center" vertical="center"/>
    </xf>
    <xf numFmtId="166" fontId="12" fillId="36" borderId="14" xfId="58" applyNumberFormat="1" applyFont="1" applyFill="1" applyBorder="1" applyAlignment="1">
      <alignment horizontal="center" vertical="center"/>
    </xf>
    <xf numFmtId="0" fontId="12" fillId="36" borderId="15" xfId="58" applyNumberFormat="1" applyFont="1" applyFill="1" applyBorder="1" applyAlignment="1">
      <alignment horizontal="center" vertical="center"/>
    </xf>
    <xf numFmtId="0" fontId="12" fillId="36" borderId="14" xfId="58" applyNumberFormat="1" applyFont="1" applyFill="1" applyBorder="1" applyAlignment="1">
      <alignment horizontal="center" vertical="center"/>
    </xf>
    <xf numFmtId="44" fontId="7" fillId="36" borderId="15" xfId="58" applyNumberFormat="1" applyFont="1" applyFill="1" applyBorder="1" applyAlignment="1">
      <alignment horizontal="center" vertical="center"/>
    </xf>
    <xf numFmtId="172" fontId="12" fillId="36" borderId="14" xfId="0" applyNumberFormat="1" applyFont="1" applyFill="1" applyBorder="1" applyAlignment="1">
      <alignment horizontal="center" vertical="center" shrinkToFit="1"/>
    </xf>
    <xf numFmtId="172" fontId="12" fillId="36" borderId="38" xfId="58" applyNumberFormat="1" applyFont="1" applyFill="1" applyBorder="1" applyAlignment="1">
      <alignment horizontal="center" vertical="center"/>
    </xf>
    <xf numFmtId="44" fontId="10" fillId="0" borderId="0" xfId="0" applyNumberFormat="1" applyFont="1" applyAlignment="1">
      <alignment/>
    </xf>
    <xf numFmtId="166" fontId="7" fillId="0" borderId="0" xfId="60" applyNumberFormat="1" applyFont="1" applyFill="1" applyBorder="1" applyAlignment="1">
      <alignment horizontal="center" vertical="center"/>
    </xf>
    <xf numFmtId="1" fontId="7" fillId="0" borderId="0" xfId="60" applyNumberFormat="1" applyFont="1" applyFill="1" applyBorder="1" applyAlignment="1">
      <alignment horizontal="center" vertical="center"/>
    </xf>
    <xf numFmtId="7" fontId="7" fillId="0" borderId="0" xfId="6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/>
    </xf>
    <xf numFmtId="44" fontId="8" fillId="0" borderId="0" xfId="60" applyFont="1" applyFill="1" applyBorder="1" applyAlignment="1">
      <alignment horizontal="right"/>
    </xf>
    <xf numFmtId="44" fontId="26" fillId="0" borderId="0" xfId="60" applyFont="1" applyFill="1" applyBorder="1" applyAlignment="1">
      <alignment horizontal="right"/>
    </xf>
    <xf numFmtId="44" fontId="12" fillId="0" borderId="0" xfId="60" applyNumberFormat="1" applyFont="1" applyFill="1" applyBorder="1" applyAlignment="1">
      <alignment horizontal="right" vertical="center" shrinkToFit="1"/>
    </xf>
    <xf numFmtId="44" fontId="7" fillId="0" borderId="0" xfId="60" applyNumberFormat="1" applyFont="1" applyFill="1" applyBorder="1" applyAlignment="1">
      <alignment horizontal="right" vertical="center"/>
    </xf>
    <xf numFmtId="44" fontId="12" fillId="0" borderId="0" xfId="6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44" fontId="1" fillId="0" borderId="0" xfId="60" applyFont="1" applyFill="1" applyBorder="1" applyAlignment="1">
      <alignment horizontal="right"/>
    </xf>
    <xf numFmtId="44" fontId="0" fillId="0" borderId="0" xfId="60" applyFont="1" applyFill="1" applyBorder="1" applyAlignment="1">
      <alignment horizontal="right"/>
    </xf>
    <xf numFmtId="44" fontId="0" fillId="0" borderId="0" xfId="60" applyFill="1" applyBorder="1" applyAlignment="1">
      <alignment horizontal="right"/>
    </xf>
    <xf numFmtId="44" fontId="9" fillId="0" borderId="0" xfId="60" applyNumberFormat="1" applyFont="1" applyFill="1" applyBorder="1" applyAlignment="1">
      <alignment horizontal="right" vertical="center" shrinkToFit="1"/>
    </xf>
    <xf numFmtId="44" fontId="9" fillId="0" borderId="0" xfId="60" applyNumberFormat="1" applyFont="1" applyFill="1" applyBorder="1" applyAlignment="1">
      <alignment horizontal="right" vertical="center"/>
    </xf>
    <xf numFmtId="44" fontId="7" fillId="0" borderId="0" xfId="6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7" fillId="0" borderId="0" xfId="60" applyNumberFormat="1" applyFont="1" applyFill="1" applyBorder="1" applyAlignment="1">
      <alignment horizontal="right" vertical="center" wrapText="1"/>
    </xf>
    <xf numFmtId="7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6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6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/>
    </xf>
    <xf numFmtId="172" fontId="7" fillId="0" borderId="0" xfId="6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distributed"/>
    </xf>
    <xf numFmtId="172" fontId="7" fillId="0" borderId="0" xfId="60" applyNumberFormat="1" applyFont="1" applyFill="1" applyBorder="1" applyAlignment="1">
      <alignment horizontal="right" vertical="center"/>
    </xf>
    <xf numFmtId="172" fontId="7" fillId="0" borderId="0" xfId="60" applyNumberFormat="1" applyFont="1" applyFill="1" applyBorder="1" applyAlignment="1">
      <alignment horizontal="center" vertical="distributed"/>
    </xf>
    <xf numFmtId="172" fontId="7" fillId="0" borderId="0" xfId="0" applyNumberFormat="1" applyFont="1" applyFill="1" applyBorder="1" applyAlignment="1">
      <alignment horizontal="right" vertical="distributed"/>
    </xf>
    <xf numFmtId="0" fontId="7" fillId="0" borderId="0" xfId="60" applyNumberFormat="1" applyFont="1" applyFill="1" applyBorder="1" applyAlignment="1">
      <alignment horizontal="center" vertical="distributed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6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distributed" wrapText="1"/>
    </xf>
    <xf numFmtId="0" fontId="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distributed" wrapText="1" shrinkToFit="1"/>
    </xf>
    <xf numFmtId="172" fontId="10" fillId="0" borderId="0" xfId="0" applyNumberFormat="1" applyFont="1" applyFill="1" applyBorder="1" applyAlignment="1">
      <alignment/>
    </xf>
    <xf numFmtId="44" fontId="2" fillId="0" borderId="0" xfId="60" applyFont="1" applyFill="1" applyBorder="1" applyAlignment="1">
      <alignment horizontal="right"/>
    </xf>
    <xf numFmtId="44" fontId="26" fillId="0" borderId="0" xfId="60" applyFont="1" applyFill="1" applyBorder="1" applyAlignment="1">
      <alignment horizontal="right"/>
    </xf>
    <xf numFmtId="44" fontId="12" fillId="0" borderId="0" xfId="60" applyNumberFormat="1" applyFont="1" applyFill="1" applyBorder="1" applyAlignment="1">
      <alignment horizontal="right" vertical="center"/>
    </xf>
    <xf numFmtId="44" fontId="0" fillId="0" borderId="0" xfId="60" applyFont="1" applyFill="1" applyBorder="1" applyAlignment="1">
      <alignment horizontal="right"/>
    </xf>
    <xf numFmtId="44" fontId="10" fillId="0" borderId="0" xfId="6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44" fontId="10" fillId="0" borderId="0" xfId="60" applyFont="1" applyFill="1" applyBorder="1" applyAlignment="1">
      <alignment wrapText="1"/>
    </xf>
    <xf numFmtId="44" fontId="0" fillId="0" borderId="0" xfId="6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4" fontId="7" fillId="0" borderId="0" xfId="60" applyNumberFormat="1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44" fontId="7" fillId="0" borderId="0" xfId="6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7" fontId="7" fillId="0" borderId="0" xfId="60" applyNumberFormat="1" applyFont="1" applyFill="1" applyBorder="1" applyAlignment="1">
      <alignment vertical="center"/>
    </xf>
    <xf numFmtId="172" fontId="11" fillId="36" borderId="14" xfId="60" applyNumberFormat="1" applyFont="1" applyFill="1" applyBorder="1" applyAlignment="1">
      <alignment horizontal="right" vertical="center"/>
    </xf>
    <xf numFmtId="0" fontId="11" fillId="36" borderId="14" xfId="60" applyNumberFormat="1" applyFont="1" applyFill="1" applyBorder="1" applyAlignment="1">
      <alignment horizontal="center" vertical="center"/>
    </xf>
    <xf numFmtId="166" fontId="11" fillId="36" borderId="14" xfId="60" applyNumberFormat="1" applyFont="1" applyFill="1" applyBorder="1" applyAlignment="1">
      <alignment horizontal="right" vertical="center"/>
    </xf>
    <xf numFmtId="172" fontId="11" fillId="33" borderId="14" xfId="60" applyNumberFormat="1" applyFont="1" applyFill="1" applyBorder="1" applyAlignment="1">
      <alignment horizontal="right" vertical="center"/>
    </xf>
    <xf numFmtId="0" fontId="11" fillId="33" borderId="14" xfId="60" applyNumberFormat="1" applyFont="1" applyFill="1" applyBorder="1" applyAlignment="1">
      <alignment horizontal="right" vertical="center"/>
    </xf>
    <xf numFmtId="44" fontId="11" fillId="33" borderId="14" xfId="60" applyNumberFormat="1" applyFont="1" applyFill="1" applyBorder="1" applyAlignment="1">
      <alignment horizontal="center" vertical="center"/>
    </xf>
    <xf numFmtId="0" fontId="11" fillId="35" borderId="14" xfId="60" applyNumberFormat="1" applyFont="1" applyFill="1" applyBorder="1" applyAlignment="1">
      <alignment horizontal="right" vertical="center"/>
    </xf>
    <xf numFmtId="44" fontId="11" fillId="35" borderId="14" xfId="6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/>
    </xf>
    <xf numFmtId="172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166" fontId="2" fillId="36" borderId="14" xfId="60" applyNumberFormat="1" applyFont="1" applyFill="1" applyBorder="1" applyAlignment="1">
      <alignment horizontal="right" vertical="center"/>
    </xf>
    <xf numFmtId="0" fontId="34" fillId="0" borderId="14" xfId="0" applyNumberFormat="1" applyFont="1" applyBorder="1" applyAlignment="1">
      <alignment horizontal="right" vertical="center"/>
    </xf>
    <xf numFmtId="44" fontId="2" fillId="33" borderId="14" xfId="0" applyNumberFormat="1" applyFont="1" applyFill="1" applyBorder="1" applyAlignment="1">
      <alignment horizontal="center" vertical="center"/>
    </xf>
    <xf numFmtId="0" fontId="2" fillId="0" borderId="14" xfId="60" applyNumberFormat="1" applyFont="1" applyBorder="1" applyAlignment="1">
      <alignment horizontal="right" vertical="center"/>
    </xf>
    <xf numFmtId="44" fontId="2" fillId="0" borderId="14" xfId="60" applyNumberFormat="1" applyFont="1" applyBorder="1" applyAlignment="1">
      <alignment horizontal="center" vertical="center"/>
    </xf>
    <xf numFmtId="0" fontId="25" fillId="37" borderId="14" xfId="0" applyFont="1" applyFill="1" applyBorder="1" applyAlignment="1">
      <alignment horizontal="left" vertical="center"/>
    </xf>
    <xf numFmtId="172" fontId="13" fillId="0" borderId="14" xfId="0" applyNumberFormat="1" applyFont="1" applyBorder="1" applyAlignment="1">
      <alignment horizontal="right" vertical="center"/>
    </xf>
    <xf numFmtId="0" fontId="13" fillId="0" borderId="14" xfId="0" applyNumberFormat="1" applyFont="1" applyBorder="1" applyAlignment="1">
      <alignment horizontal="center" vertical="center"/>
    </xf>
    <xf numFmtId="169" fontId="13" fillId="36" borderId="14" xfId="60" applyNumberFormat="1" applyFont="1" applyFill="1" applyBorder="1" applyAlignment="1">
      <alignment horizontal="right" vertical="center" wrapText="1"/>
    </xf>
    <xf numFmtId="0" fontId="13" fillId="0" borderId="14" xfId="0" applyNumberFormat="1" applyFont="1" applyBorder="1" applyAlignment="1">
      <alignment horizontal="right" vertical="center"/>
    </xf>
    <xf numFmtId="44" fontId="13" fillId="33" borderId="14" xfId="0" applyNumberFormat="1" applyFont="1" applyFill="1" applyBorder="1" applyAlignment="1">
      <alignment horizontal="center" vertical="center"/>
    </xf>
    <xf numFmtId="0" fontId="13" fillId="0" borderId="14" xfId="60" applyNumberFormat="1" applyFont="1" applyBorder="1" applyAlignment="1">
      <alignment horizontal="right" vertical="center"/>
    </xf>
    <xf numFmtId="44" fontId="13" fillId="0" borderId="14" xfId="6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72" fontId="11" fillId="0" borderId="14" xfId="0" applyNumberFormat="1" applyFont="1" applyBorder="1" applyAlignment="1">
      <alignment horizontal="right" vertical="center"/>
    </xf>
    <xf numFmtId="0" fontId="11" fillId="0" borderId="14" xfId="60" applyNumberFormat="1" applyFont="1" applyBorder="1" applyAlignment="1">
      <alignment horizontal="center" vertical="center"/>
    </xf>
    <xf numFmtId="169" fontId="11" fillId="36" borderId="14" xfId="60" applyNumberFormat="1" applyFont="1" applyFill="1" applyBorder="1" applyAlignment="1">
      <alignment horizontal="right" vertical="center"/>
    </xf>
    <xf numFmtId="172" fontId="11" fillId="0" borderId="14" xfId="60" applyNumberFormat="1" applyFont="1" applyBorder="1" applyAlignment="1">
      <alignment horizontal="right" vertical="center"/>
    </xf>
    <xf numFmtId="0" fontId="11" fillId="0" borderId="14" xfId="60" applyNumberFormat="1" applyFont="1" applyBorder="1" applyAlignment="1">
      <alignment horizontal="right" vertical="center"/>
    </xf>
    <xf numFmtId="44" fontId="11" fillId="33" borderId="14" xfId="60" applyNumberFormat="1" applyFont="1" applyFill="1" applyBorder="1" applyAlignment="1">
      <alignment horizontal="center" vertical="center"/>
    </xf>
    <xf numFmtId="44" fontId="11" fillId="0" borderId="14" xfId="6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166" fontId="11" fillId="36" borderId="14" xfId="60" applyNumberFormat="1" applyFont="1" applyFill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44" fontId="11" fillId="33" borderId="14" xfId="0" applyNumberFormat="1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left" vertical="center" wrapText="1"/>
    </xf>
    <xf numFmtId="172" fontId="11" fillId="0" borderId="14" xfId="0" applyNumberFormat="1" applyFont="1" applyFill="1" applyBorder="1" applyAlignment="1">
      <alignment horizontal="right" vertical="center" shrinkToFit="1"/>
    </xf>
    <xf numFmtId="0" fontId="11" fillId="0" borderId="14" xfId="60" applyNumberFormat="1" applyFont="1" applyBorder="1" applyAlignment="1">
      <alignment horizontal="center" vertical="center" shrinkToFit="1"/>
    </xf>
    <xf numFmtId="166" fontId="11" fillId="36" borderId="14" xfId="60" applyNumberFormat="1" applyFont="1" applyFill="1" applyBorder="1" applyAlignment="1">
      <alignment horizontal="right" vertical="center" shrinkToFit="1"/>
    </xf>
    <xf numFmtId="172" fontId="11" fillId="0" borderId="14" xfId="0" applyNumberFormat="1" applyFont="1" applyFill="1" applyBorder="1" applyAlignment="1">
      <alignment horizontal="right" vertical="center" shrinkToFit="1"/>
    </xf>
    <xf numFmtId="0" fontId="11" fillId="0" borderId="14" xfId="60" applyNumberFormat="1" applyFont="1" applyBorder="1" applyAlignment="1">
      <alignment horizontal="right" vertical="center" shrinkToFit="1"/>
    </xf>
    <xf numFmtId="44" fontId="11" fillId="33" borderId="14" xfId="0" applyNumberFormat="1" applyFont="1" applyFill="1" applyBorder="1" applyAlignment="1">
      <alignment horizontal="center" vertical="center" shrinkToFit="1"/>
    </xf>
    <xf numFmtId="44" fontId="11" fillId="0" borderId="14" xfId="60" applyNumberFormat="1" applyFont="1" applyBorder="1" applyAlignment="1">
      <alignment horizontal="center" vertical="center" shrinkToFit="1"/>
    </xf>
    <xf numFmtId="0" fontId="19" fillId="37" borderId="14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1" fillId="36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2" fontId="11" fillId="36" borderId="14" xfId="60" applyNumberFormat="1" applyFont="1" applyFill="1" applyBorder="1" applyAlignment="1">
      <alignment horizontal="center" vertical="center"/>
    </xf>
    <xf numFmtId="44" fontId="11" fillId="33" borderId="14" xfId="60" applyNumberFormat="1" applyFont="1" applyFill="1" applyBorder="1" applyAlignment="1">
      <alignment horizontal="right" vertical="center"/>
    </xf>
    <xf numFmtId="44" fontId="11" fillId="35" borderId="14" xfId="6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right" vertical="center"/>
    </xf>
    <xf numFmtId="0" fontId="11" fillId="0" borderId="14" xfId="60" applyNumberFormat="1" applyFont="1" applyBorder="1" applyAlignment="1">
      <alignment horizontal="right" vertical="center"/>
    </xf>
    <xf numFmtId="44" fontId="11" fillId="0" borderId="14" xfId="60" applyNumberFormat="1" applyFont="1" applyBorder="1" applyAlignment="1">
      <alignment horizontal="right" vertical="center"/>
    </xf>
    <xf numFmtId="172" fontId="13" fillId="0" borderId="14" xfId="0" applyNumberFormat="1" applyFont="1" applyBorder="1" applyAlignment="1">
      <alignment horizontal="center" vertical="center"/>
    </xf>
    <xf numFmtId="0" fontId="13" fillId="0" borderId="14" xfId="60" applyNumberFormat="1" applyFont="1" applyBorder="1" applyAlignment="1">
      <alignment horizontal="center" vertical="center"/>
    </xf>
    <xf numFmtId="169" fontId="13" fillId="36" borderId="14" xfId="60" applyNumberFormat="1" applyFont="1" applyFill="1" applyBorder="1" applyAlignment="1">
      <alignment horizontal="right" vertical="center"/>
    </xf>
    <xf numFmtId="172" fontId="13" fillId="0" borderId="14" xfId="0" applyNumberFormat="1" applyFont="1" applyBorder="1" applyAlignment="1">
      <alignment horizontal="right" vertical="center"/>
    </xf>
    <xf numFmtId="0" fontId="13" fillId="0" borderId="14" xfId="60" applyNumberFormat="1" applyFont="1" applyBorder="1" applyAlignment="1">
      <alignment horizontal="right" vertical="center"/>
    </xf>
    <xf numFmtId="44" fontId="13" fillId="33" borderId="14" xfId="60" applyNumberFormat="1" applyFont="1" applyFill="1" applyBorder="1" applyAlignment="1">
      <alignment horizontal="right" vertical="center"/>
    </xf>
    <xf numFmtId="44" fontId="13" fillId="0" borderId="14" xfId="60" applyNumberFormat="1" applyFont="1" applyBorder="1" applyAlignment="1">
      <alignment horizontal="right" vertical="center"/>
    </xf>
    <xf numFmtId="172" fontId="11" fillId="0" borderId="14" xfId="60" applyNumberFormat="1" applyFont="1" applyBorder="1" applyAlignment="1">
      <alignment horizontal="center" vertical="center"/>
    </xf>
    <xf numFmtId="0" fontId="11" fillId="0" borderId="14" xfId="60" applyNumberFormat="1" applyFont="1" applyBorder="1" applyAlignment="1">
      <alignment horizontal="center" vertical="center"/>
    </xf>
    <xf numFmtId="169" fontId="11" fillId="36" borderId="14" xfId="60" applyNumberFormat="1" applyFont="1" applyFill="1" applyBorder="1" applyAlignment="1">
      <alignment horizontal="right" vertical="center"/>
    </xf>
    <xf numFmtId="172" fontId="11" fillId="0" borderId="14" xfId="60" applyNumberFormat="1" applyFont="1" applyBorder="1" applyAlignment="1">
      <alignment horizontal="right" vertical="center"/>
    </xf>
    <xf numFmtId="172" fontId="11" fillId="0" borderId="14" xfId="0" applyNumberFormat="1" applyFont="1" applyFill="1" applyBorder="1" applyAlignment="1">
      <alignment horizontal="center" vertical="center" shrinkToFit="1"/>
    </xf>
    <xf numFmtId="172" fontId="11" fillId="36" borderId="14" xfId="60" applyNumberFormat="1" applyFont="1" applyFill="1" applyBorder="1" applyAlignment="1">
      <alignment horizontal="right" vertical="center" shrinkToFit="1"/>
    </xf>
    <xf numFmtId="0" fontId="11" fillId="0" borderId="14" xfId="60" applyNumberFormat="1" applyFont="1" applyBorder="1" applyAlignment="1">
      <alignment horizontal="right" vertical="center" shrinkToFit="1"/>
    </xf>
    <xf numFmtId="44" fontId="11" fillId="33" borderId="14" xfId="60" applyNumberFormat="1" applyFont="1" applyFill="1" applyBorder="1" applyAlignment="1">
      <alignment horizontal="right" vertical="center" shrinkToFit="1"/>
    </xf>
    <xf numFmtId="44" fontId="11" fillId="0" borderId="14" xfId="60" applyNumberFormat="1" applyFont="1" applyBorder="1" applyAlignment="1">
      <alignment horizontal="right" vertical="center" shrinkToFit="1"/>
    </xf>
    <xf numFmtId="0" fontId="19" fillId="37" borderId="14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33" borderId="12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36" borderId="34" xfId="0" applyFont="1" applyFill="1" applyBorder="1" applyAlignment="1">
      <alignment horizontal="center" vertical="center" shrinkToFit="1"/>
    </xf>
    <xf numFmtId="0" fontId="11" fillId="36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/>
    </xf>
    <xf numFmtId="0" fontId="11" fillId="35" borderId="17" xfId="0" applyFont="1" applyFill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1" fillId="0" borderId="0" xfId="0" applyFont="1" applyAlignment="1">
      <alignment horizontal="left"/>
    </xf>
    <xf numFmtId="0" fontId="31" fillId="0" borderId="36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37" borderId="21" xfId="0" applyNumberFormat="1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49" fontId="7" fillId="33" borderId="57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7" fillId="36" borderId="57" xfId="0" applyNumberFormat="1" applyFont="1" applyFill="1" applyBorder="1" applyAlignment="1">
      <alignment horizontal="center" vertical="center"/>
    </xf>
    <xf numFmtId="49" fontId="7" fillId="36" borderId="52" xfId="0" applyNumberFormat="1" applyFont="1" applyFill="1" applyBorder="1" applyAlignment="1">
      <alignment horizontal="center" vertical="center"/>
    </xf>
    <xf numFmtId="49" fontId="7" fillId="36" borderId="58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11" fillId="37" borderId="21" xfId="0" applyNumberFormat="1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49" fontId="11" fillId="33" borderId="57" xfId="0" applyNumberFormat="1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49" fontId="11" fillId="33" borderId="58" xfId="0" applyNumberFormat="1" applyFont="1" applyFill="1" applyBorder="1" applyAlignment="1">
      <alignment horizontal="center" vertical="center"/>
    </xf>
    <xf numFmtId="49" fontId="11" fillId="36" borderId="57" xfId="0" applyNumberFormat="1" applyFont="1" applyFill="1" applyBorder="1" applyAlignment="1">
      <alignment horizontal="center" vertical="center"/>
    </xf>
    <xf numFmtId="49" fontId="11" fillId="36" borderId="52" xfId="0" applyNumberFormat="1" applyFont="1" applyFill="1" applyBorder="1" applyAlignment="1">
      <alignment horizontal="center" vertical="center"/>
    </xf>
    <xf numFmtId="49" fontId="11" fillId="36" borderId="5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6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4" fontId="32" fillId="0" borderId="0" xfId="6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35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7" fontId="7" fillId="0" borderId="0" xfId="60" applyNumberFormat="1" applyFont="1" applyFill="1" applyBorder="1" applyAlignment="1">
      <alignment horizontal="left" vertical="center"/>
    </xf>
    <xf numFmtId="0" fontId="0" fillId="37" borderId="14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9525</xdr:rowOff>
    </xdr:from>
    <xdr:to>
      <xdr:col>0</xdr:col>
      <xdr:colOff>1038225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21</xdr:row>
      <xdr:rowOff>57150</xdr:rowOff>
    </xdr:from>
    <xdr:to>
      <xdr:col>1</xdr:col>
      <xdr:colOff>295275</xdr:colOff>
      <xdr:row>21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1816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104775</xdr:rowOff>
    </xdr:from>
    <xdr:to>
      <xdr:col>0</xdr:col>
      <xdr:colOff>800100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18147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28.8515625" style="0" customWidth="1"/>
    <col min="4" max="4" width="23.57421875" style="0" customWidth="1"/>
    <col min="5" max="5" width="20.8515625" style="492" customWidth="1"/>
  </cols>
  <sheetData>
    <row r="1" spans="1:5" ht="12.75" customHeight="1">
      <c r="A1" s="504" t="s">
        <v>22</v>
      </c>
      <c r="B1" s="504"/>
      <c r="C1" s="504"/>
      <c r="D1" s="504"/>
      <c r="E1" s="504"/>
    </row>
    <row r="2" spans="1:5" ht="32.25" customHeight="1">
      <c r="A2" s="505"/>
      <c r="B2" s="505"/>
      <c r="C2" s="505"/>
      <c r="D2" s="505"/>
      <c r="E2" s="505"/>
    </row>
    <row r="3" spans="1:5" ht="34.5" customHeight="1">
      <c r="A3" s="1"/>
      <c r="B3" s="1"/>
      <c r="C3" s="2" t="s">
        <v>15</v>
      </c>
      <c r="D3" s="3" t="s">
        <v>24</v>
      </c>
      <c r="E3" s="490" t="s">
        <v>106</v>
      </c>
    </row>
    <row r="4" spans="1:5" ht="19.5" customHeight="1">
      <c r="A4" s="503" t="s">
        <v>0</v>
      </c>
      <c r="B4" s="502" t="s">
        <v>1</v>
      </c>
      <c r="C4" s="502"/>
      <c r="D4" s="5"/>
      <c r="E4" s="491"/>
    </row>
    <row r="5" spans="1:5" ht="19.5" customHeight="1">
      <c r="A5" s="503"/>
      <c r="B5" s="5">
        <v>1</v>
      </c>
      <c r="C5" s="5" t="s">
        <v>2</v>
      </c>
      <c r="D5" s="6">
        <v>5657.3</v>
      </c>
      <c r="E5" s="491">
        <v>8211</v>
      </c>
    </row>
    <row r="6" spans="1:5" ht="19.5" customHeight="1">
      <c r="A6" s="9"/>
      <c r="B6" s="5">
        <v>2</v>
      </c>
      <c r="C6" s="10" t="s">
        <v>26</v>
      </c>
      <c r="D6" s="6">
        <v>15.8</v>
      </c>
      <c r="E6" s="491">
        <v>99</v>
      </c>
    </row>
    <row r="7" spans="1:5" ht="19.5" customHeight="1">
      <c r="A7" s="495" t="s">
        <v>4</v>
      </c>
      <c r="B7" s="496"/>
      <c r="C7" s="497"/>
      <c r="D7" s="6">
        <v>5673.1</v>
      </c>
      <c r="E7" s="493">
        <f>SUM(E5:E6)</f>
        <v>8310</v>
      </c>
    </row>
    <row r="8" spans="1:5" ht="37.5" customHeight="1">
      <c r="A8" s="503" t="s">
        <v>14</v>
      </c>
      <c r="B8" s="502" t="s">
        <v>3</v>
      </c>
      <c r="C8" s="502"/>
      <c r="D8" s="6"/>
      <c r="E8" s="490" t="s">
        <v>107</v>
      </c>
    </row>
    <row r="9" spans="1:5" ht="19.5" customHeight="1">
      <c r="A9" s="503"/>
      <c r="B9" s="5">
        <v>1</v>
      </c>
      <c r="C9" s="5" t="s">
        <v>5</v>
      </c>
      <c r="D9" s="6">
        <v>307.8</v>
      </c>
      <c r="E9" s="491">
        <v>148</v>
      </c>
    </row>
    <row r="10" spans="1:5" ht="19.5" customHeight="1">
      <c r="A10" s="503"/>
      <c r="B10" s="5">
        <v>2</v>
      </c>
      <c r="C10" s="5" t="s">
        <v>6</v>
      </c>
      <c r="D10" s="6">
        <v>158.9</v>
      </c>
      <c r="E10" s="491">
        <v>18</v>
      </c>
    </row>
    <row r="11" spans="1:5" ht="19.5" customHeight="1">
      <c r="A11" s="503"/>
      <c r="B11" s="5">
        <v>3</v>
      </c>
      <c r="C11" s="5" t="s">
        <v>7</v>
      </c>
      <c r="D11" s="6">
        <v>191.7</v>
      </c>
      <c r="E11" s="491">
        <v>215</v>
      </c>
    </row>
    <row r="12" spans="1:5" ht="19.5" customHeight="1">
      <c r="A12" s="503"/>
      <c r="B12" s="5">
        <v>4</v>
      </c>
      <c r="C12" s="5" t="s">
        <v>8</v>
      </c>
      <c r="D12" s="6">
        <v>1025.7</v>
      </c>
      <c r="E12" s="491">
        <v>301</v>
      </c>
    </row>
    <row r="13" spans="1:5" ht="22.5" customHeight="1">
      <c r="A13" s="503"/>
      <c r="B13" s="5">
        <v>5</v>
      </c>
      <c r="C13" s="5" t="s">
        <v>9</v>
      </c>
      <c r="D13" s="6">
        <v>935</v>
      </c>
      <c r="E13" s="491">
        <v>268</v>
      </c>
    </row>
    <row r="14" spans="1:5" ht="25.5">
      <c r="A14" s="503"/>
      <c r="B14" s="5">
        <v>6</v>
      </c>
      <c r="C14" s="7" t="s">
        <v>10</v>
      </c>
      <c r="D14" s="6">
        <v>645.7</v>
      </c>
      <c r="E14" s="491">
        <v>57</v>
      </c>
    </row>
    <row r="15" spans="1:5" ht="25.5">
      <c r="A15" s="503"/>
      <c r="B15" s="5">
        <v>7</v>
      </c>
      <c r="C15" s="7" t="s">
        <v>11</v>
      </c>
      <c r="D15" s="6">
        <v>54</v>
      </c>
      <c r="E15" s="491">
        <v>6</v>
      </c>
    </row>
    <row r="16" spans="1:5" ht="19.5" customHeight="1">
      <c r="A16" s="503"/>
      <c r="B16" s="5">
        <v>8</v>
      </c>
      <c r="C16" s="5" t="s">
        <v>12</v>
      </c>
      <c r="D16" s="6">
        <v>17</v>
      </c>
      <c r="E16" s="491">
        <v>20</v>
      </c>
    </row>
    <row r="17" spans="1:5" ht="19.5" customHeight="1">
      <c r="A17" s="503"/>
      <c r="B17" s="5">
        <v>9</v>
      </c>
      <c r="C17" s="5" t="s">
        <v>13</v>
      </c>
      <c r="D17" s="6">
        <v>12.3</v>
      </c>
      <c r="E17" s="491">
        <v>1</v>
      </c>
    </row>
    <row r="18" spans="1:5" ht="19.5" customHeight="1">
      <c r="A18" s="498" t="s">
        <v>4</v>
      </c>
      <c r="B18" s="499"/>
      <c r="C18" s="500"/>
      <c r="D18" s="6">
        <v>3348.1</v>
      </c>
      <c r="E18" s="493">
        <f>SUM(E9:E17)</f>
        <v>1034</v>
      </c>
    </row>
    <row r="19" spans="1:5" ht="19.5" customHeight="1">
      <c r="A19" s="503" t="s">
        <v>16</v>
      </c>
      <c r="B19" s="502" t="s">
        <v>17</v>
      </c>
      <c r="C19" s="502"/>
      <c r="D19" s="6"/>
      <c r="E19" s="491"/>
    </row>
    <row r="20" spans="1:5" ht="19.5" customHeight="1">
      <c r="A20" s="503"/>
      <c r="B20" s="5">
        <v>1</v>
      </c>
      <c r="C20" s="5" t="s">
        <v>18</v>
      </c>
      <c r="D20" s="6">
        <v>895.1</v>
      </c>
      <c r="E20" s="491">
        <v>50</v>
      </c>
    </row>
    <row r="21" spans="1:5" ht="19.5" customHeight="1">
      <c r="A21" s="503"/>
      <c r="B21" s="5">
        <v>2</v>
      </c>
      <c r="C21" s="5" t="s">
        <v>19</v>
      </c>
      <c r="D21" s="6">
        <v>810</v>
      </c>
      <c r="E21" s="491">
        <v>56</v>
      </c>
    </row>
    <row r="22" spans="1:5" ht="19.5" customHeight="1">
      <c r="A22" s="501" t="s">
        <v>4</v>
      </c>
      <c r="B22" s="501"/>
      <c r="C22" s="501"/>
      <c r="D22" s="6">
        <v>1705.1</v>
      </c>
      <c r="E22" s="493">
        <f>SUM(E20:E21)</f>
        <v>106</v>
      </c>
    </row>
    <row r="23" spans="1:5" ht="19.5" customHeight="1">
      <c r="A23" s="510" t="s">
        <v>21</v>
      </c>
      <c r="B23" s="502" t="s">
        <v>20</v>
      </c>
      <c r="C23" s="502"/>
      <c r="D23" s="6"/>
      <c r="E23" s="491"/>
    </row>
    <row r="24" spans="1:5" ht="19.5" customHeight="1">
      <c r="A24" s="511"/>
      <c r="B24" s="5">
        <v>1</v>
      </c>
      <c r="C24" s="5" t="s">
        <v>25</v>
      </c>
      <c r="D24" s="6">
        <v>448.2</v>
      </c>
      <c r="E24" s="491">
        <v>0</v>
      </c>
    </row>
    <row r="25" spans="1:5" ht="19.5" customHeight="1">
      <c r="A25" s="8"/>
      <c r="B25" s="5">
        <v>2</v>
      </c>
      <c r="C25" s="5" t="s">
        <v>27</v>
      </c>
      <c r="D25" s="6">
        <v>3.1</v>
      </c>
      <c r="E25" s="491">
        <v>0</v>
      </c>
    </row>
    <row r="26" spans="1:5" ht="19.5" customHeight="1">
      <c r="A26" s="501" t="s">
        <v>4</v>
      </c>
      <c r="B26" s="501"/>
      <c r="C26" s="501"/>
      <c r="D26" s="6">
        <v>451.3</v>
      </c>
      <c r="E26" s="493">
        <f>SUM(E24:E25)</f>
        <v>0</v>
      </c>
    </row>
    <row r="27" spans="1:5" ht="32.25" customHeight="1">
      <c r="A27" s="507" t="s">
        <v>23</v>
      </c>
      <c r="B27" s="508"/>
      <c r="C27" s="509"/>
      <c r="D27" s="4">
        <v>11177.6</v>
      </c>
      <c r="E27" s="494">
        <f>E26+E22+E18+E7</f>
        <v>9450</v>
      </c>
    </row>
    <row r="28" spans="1:4" ht="12.75">
      <c r="A28" s="506"/>
      <c r="B28" s="506"/>
      <c r="C28" s="506"/>
      <c r="D28" s="506"/>
    </row>
  </sheetData>
  <sheetProtection/>
  <mergeCells count="15">
    <mergeCell ref="A28:D28"/>
    <mergeCell ref="A27:C27"/>
    <mergeCell ref="A8:A17"/>
    <mergeCell ref="B19:C19"/>
    <mergeCell ref="A19:A21"/>
    <mergeCell ref="B8:C8"/>
    <mergeCell ref="B23:C23"/>
    <mergeCell ref="A26:C26"/>
    <mergeCell ref="A23:A24"/>
    <mergeCell ref="A7:C7"/>
    <mergeCell ref="A18:C18"/>
    <mergeCell ref="A22:C22"/>
    <mergeCell ref="B4:C4"/>
    <mergeCell ref="A4:A5"/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B1">
      <selection activeCell="I2" sqref="I2"/>
    </sheetView>
  </sheetViews>
  <sheetFormatPr defaultColWidth="9.140625" defaultRowHeight="12.75"/>
  <cols>
    <col min="1" max="1" width="3.8515625" style="0" customWidth="1"/>
    <col min="2" max="2" width="0.13671875" style="0" customWidth="1"/>
    <col min="3" max="3" width="33.140625" style="0" customWidth="1"/>
    <col min="4" max="4" width="14.140625" style="0" customWidth="1"/>
    <col min="5" max="5" width="10.28125" style="0" customWidth="1"/>
    <col min="6" max="6" width="12.57421875" style="0" customWidth="1"/>
    <col min="7" max="7" width="7.140625" style="0" customWidth="1"/>
    <col min="8" max="8" width="15.421875" style="0" customWidth="1"/>
    <col min="9" max="9" width="13.7109375" style="0" customWidth="1"/>
    <col min="10" max="10" width="12.140625" style="0" customWidth="1"/>
    <col min="11" max="11" width="7.28125" style="0" customWidth="1"/>
    <col min="12" max="12" width="12.140625" style="0" customWidth="1"/>
  </cols>
  <sheetData>
    <row r="1" spans="1:14" ht="38.25" customHeight="1" thickBot="1">
      <c r="A1" s="512" t="s">
        <v>28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11"/>
      <c r="N1" s="11"/>
    </row>
    <row r="2" spans="1:12" ht="52.5" customHeight="1" thickBot="1">
      <c r="A2" s="12" t="s">
        <v>29</v>
      </c>
      <c r="B2" s="13"/>
      <c r="C2" s="13" t="s">
        <v>30</v>
      </c>
      <c r="D2" s="14" t="s">
        <v>31</v>
      </c>
      <c r="E2" s="14" t="s">
        <v>32</v>
      </c>
      <c r="F2" s="15" t="s">
        <v>33</v>
      </c>
      <c r="G2" s="16" t="s">
        <v>34</v>
      </c>
      <c r="H2" s="15" t="s">
        <v>35</v>
      </c>
      <c r="I2" s="17" t="s">
        <v>36</v>
      </c>
      <c r="J2" s="18" t="s">
        <v>37</v>
      </c>
      <c r="K2" s="17" t="s">
        <v>38</v>
      </c>
      <c r="L2" s="18" t="s">
        <v>39</v>
      </c>
    </row>
    <row r="3" spans="1:12" s="24" customFormat="1" ht="9" customHeight="1" thickBot="1">
      <c r="A3" s="19"/>
      <c r="B3" s="20"/>
      <c r="C3" s="21" t="s">
        <v>40</v>
      </c>
      <c r="D3" s="21" t="s">
        <v>41</v>
      </c>
      <c r="E3" s="21" t="s">
        <v>42</v>
      </c>
      <c r="F3" s="21" t="s">
        <v>44</v>
      </c>
      <c r="G3" s="22" t="s">
        <v>45</v>
      </c>
      <c r="H3" s="21" t="s">
        <v>46</v>
      </c>
      <c r="I3" s="23" t="s">
        <v>47</v>
      </c>
      <c r="J3" s="21" t="s">
        <v>48</v>
      </c>
      <c r="K3" s="22" t="s">
        <v>49</v>
      </c>
      <c r="L3" s="21" t="s">
        <v>50</v>
      </c>
    </row>
    <row r="4" spans="1:12" ht="18.75" customHeight="1">
      <c r="A4" s="25">
        <v>1</v>
      </c>
      <c r="B4" s="26"/>
      <c r="C4" s="27" t="s">
        <v>52</v>
      </c>
      <c r="D4" s="28">
        <v>307815</v>
      </c>
      <c r="E4" s="29">
        <f aca="true" t="shared" si="0" ref="E4:E9">D4/$D$27</f>
        <v>0.08174611605364493</v>
      </c>
      <c r="F4" s="30">
        <v>47481</v>
      </c>
      <c r="G4" s="31">
        <v>19</v>
      </c>
      <c r="H4" s="32">
        <f>D4-F4</f>
        <v>260334</v>
      </c>
      <c r="I4" s="33">
        <v>260334</v>
      </c>
      <c r="J4" s="34">
        <f>H4-I4</f>
        <v>0</v>
      </c>
      <c r="K4" s="35">
        <v>146</v>
      </c>
      <c r="L4" s="36">
        <v>307811</v>
      </c>
    </row>
    <row r="5" spans="1:12" ht="19.5" customHeight="1">
      <c r="A5" s="514">
        <v>2</v>
      </c>
      <c r="B5" s="38"/>
      <c r="C5" s="39" t="s">
        <v>53</v>
      </c>
      <c r="D5" s="40">
        <v>158930</v>
      </c>
      <c r="E5" s="41">
        <f t="shared" si="0"/>
        <v>0.04220687823662196</v>
      </c>
      <c r="F5" s="42">
        <v>88810</v>
      </c>
      <c r="G5" s="43">
        <v>66</v>
      </c>
      <c r="H5" s="44">
        <f>D5-F5</f>
        <v>70120</v>
      </c>
      <c r="I5" s="45">
        <v>70120</v>
      </c>
      <c r="J5" s="46">
        <v>0</v>
      </c>
      <c r="K5" s="47">
        <v>18</v>
      </c>
      <c r="L5" s="48">
        <v>158927</v>
      </c>
    </row>
    <row r="6" spans="1:12" ht="19.5" customHeight="1">
      <c r="A6" s="515"/>
      <c r="B6" s="49"/>
      <c r="C6" s="50" t="s">
        <v>54</v>
      </c>
      <c r="D6" s="51">
        <v>24740</v>
      </c>
      <c r="E6" s="41">
        <f t="shared" si="0"/>
        <v>0.006570176603372726</v>
      </c>
      <c r="F6" s="52">
        <v>0</v>
      </c>
      <c r="G6" s="53">
        <v>0</v>
      </c>
      <c r="H6" s="54">
        <v>24753</v>
      </c>
      <c r="I6" s="55">
        <v>24753</v>
      </c>
      <c r="J6" s="56">
        <v>0</v>
      </c>
      <c r="K6" s="57">
        <v>10</v>
      </c>
      <c r="L6" s="58">
        <v>24740</v>
      </c>
    </row>
    <row r="7" spans="1:12" ht="18.75" customHeight="1">
      <c r="A7" s="518">
        <v>3</v>
      </c>
      <c r="B7" s="61"/>
      <c r="C7" s="39" t="s">
        <v>7</v>
      </c>
      <c r="D7" s="62">
        <v>191543</v>
      </c>
      <c r="E7" s="63">
        <f t="shared" si="0"/>
        <v>0.05086787943168238</v>
      </c>
      <c r="F7" s="64">
        <f>F8+F9+F10</f>
        <v>5724</v>
      </c>
      <c r="G7" s="65">
        <v>2</v>
      </c>
      <c r="H7" s="44">
        <v>185819</v>
      </c>
      <c r="I7" s="62">
        <v>185819</v>
      </c>
      <c r="J7" s="46">
        <v>0</v>
      </c>
      <c r="K7" s="66">
        <v>215</v>
      </c>
      <c r="L7" s="48">
        <v>191543</v>
      </c>
    </row>
    <row r="8" spans="1:12" ht="15.75" customHeight="1">
      <c r="A8" s="519"/>
      <c r="B8" s="61"/>
      <c r="C8" s="50" t="s">
        <v>55</v>
      </c>
      <c r="D8" s="67">
        <v>159483</v>
      </c>
      <c r="E8" s="63">
        <f t="shared" si="0"/>
        <v>0.04235373788341522</v>
      </c>
      <c r="F8" s="67">
        <v>5546</v>
      </c>
      <c r="G8" s="65">
        <v>2</v>
      </c>
      <c r="H8" s="54">
        <v>153937</v>
      </c>
      <c r="I8" s="58">
        <v>153937</v>
      </c>
      <c r="J8" s="68">
        <f>H8-I8</f>
        <v>0</v>
      </c>
      <c r="K8" s="69">
        <v>215</v>
      </c>
      <c r="L8" s="59">
        <v>159483</v>
      </c>
    </row>
    <row r="9" spans="1:12" ht="17.25" customHeight="1">
      <c r="A9" s="519"/>
      <c r="B9" s="61"/>
      <c r="C9" s="50" t="s">
        <v>56</v>
      </c>
      <c r="D9" s="67">
        <v>20408</v>
      </c>
      <c r="E9" s="63">
        <f t="shared" si="0"/>
        <v>0.005419731775328641</v>
      </c>
      <c r="F9" s="67">
        <v>0</v>
      </c>
      <c r="G9" s="65">
        <v>1</v>
      </c>
      <c r="H9" s="54">
        <f>D9-F9</f>
        <v>20408</v>
      </c>
      <c r="I9" s="58">
        <v>20408</v>
      </c>
      <c r="J9" s="68">
        <f>H9-I9</f>
        <v>0</v>
      </c>
      <c r="K9" s="69">
        <v>82</v>
      </c>
      <c r="L9" s="59">
        <v>20408</v>
      </c>
    </row>
    <row r="10" spans="1:12" ht="19.5" customHeight="1">
      <c r="A10" s="519"/>
      <c r="B10" s="61"/>
      <c r="C10" s="50" t="s">
        <v>57</v>
      </c>
      <c r="D10" s="71">
        <v>10853</v>
      </c>
      <c r="E10" s="72">
        <v>0.08625971511547503</v>
      </c>
      <c r="F10" s="71">
        <v>178</v>
      </c>
      <c r="G10" s="73">
        <v>1</v>
      </c>
      <c r="H10" s="74">
        <v>10675</v>
      </c>
      <c r="I10" s="75">
        <v>10675</v>
      </c>
      <c r="J10" s="76">
        <f>H10-I10</f>
        <v>0</v>
      </c>
      <c r="K10" s="77">
        <v>133</v>
      </c>
      <c r="L10" s="78">
        <v>10853</v>
      </c>
    </row>
    <row r="11" spans="1:12" ht="18" customHeight="1">
      <c r="A11" s="519"/>
      <c r="B11" s="61"/>
      <c r="C11" s="79" t="s">
        <v>58</v>
      </c>
      <c r="D11" s="80">
        <v>799</v>
      </c>
      <c r="E11" s="81"/>
      <c r="F11" s="81">
        <v>0</v>
      </c>
      <c r="G11" s="81">
        <v>0</v>
      </c>
      <c r="H11" s="80">
        <v>799</v>
      </c>
      <c r="I11" s="80">
        <v>799</v>
      </c>
      <c r="J11" s="80">
        <v>0</v>
      </c>
      <c r="K11" s="81">
        <v>1</v>
      </c>
      <c r="L11" s="80">
        <v>799</v>
      </c>
    </row>
    <row r="12" spans="1:12" ht="16.5" customHeight="1">
      <c r="A12" s="60">
        <v>4</v>
      </c>
      <c r="B12" s="61"/>
      <c r="C12" s="82"/>
      <c r="D12" s="83"/>
      <c r="E12" s="41"/>
      <c r="F12" s="42"/>
      <c r="G12" s="65"/>
      <c r="H12" s="84"/>
      <c r="I12" s="85"/>
      <c r="J12" s="86"/>
      <c r="K12" s="66"/>
      <c r="L12" s="70"/>
    </row>
    <row r="13" spans="1:12" ht="18.75" customHeight="1">
      <c r="A13" s="37">
        <v>5</v>
      </c>
      <c r="B13" s="87"/>
      <c r="C13" s="88" t="s">
        <v>8</v>
      </c>
      <c r="D13" s="40">
        <v>1025730</v>
      </c>
      <c r="E13" s="41">
        <f aca="true" t="shared" si="1" ref="E13:E27">D13/$D$27</f>
        <v>0.27240207143805606</v>
      </c>
      <c r="F13" s="42">
        <v>233339</v>
      </c>
      <c r="G13" s="65">
        <v>77</v>
      </c>
      <c r="H13" s="44">
        <f aca="true" t="shared" si="2" ref="H13:H21">D13-F13</f>
        <v>792391</v>
      </c>
      <c r="I13" s="48">
        <v>792391</v>
      </c>
      <c r="J13" s="46">
        <f>H13-I13</f>
        <v>0</v>
      </c>
      <c r="K13" s="66">
        <v>301</v>
      </c>
      <c r="L13" s="48">
        <v>1025696</v>
      </c>
    </row>
    <row r="14" spans="1:12" ht="18.75" customHeight="1">
      <c r="A14" s="89">
        <v>6</v>
      </c>
      <c r="B14" s="26"/>
      <c r="C14" s="90" t="s">
        <v>9</v>
      </c>
      <c r="D14" s="40">
        <v>932400</v>
      </c>
      <c r="E14" s="41">
        <f t="shared" si="1"/>
        <v>0.24761651839065196</v>
      </c>
      <c r="F14" s="42">
        <v>222190</v>
      </c>
      <c r="G14" s="65">
        <v>96</v>
      </c>
      <c r="H14" s="44">
        <f t="shared" si="2"/>
        <v>710210</v>
      </c>
      <c r="I14" s="48">
        <v>710210</v>
      </c>
      <c r="J14" s="46">
        <f>H14-I14</f>
        <v>0</v>
      </c>
      <c r="K14" s="66">
        <v>268</v>
      </c>
      <c r="L14" s="48">
        <v>932364</v>
      </c>
    </row>
    <row r="15" spans="1:12" ht="39.75" customHeight="1">
      <c r="A15" s="514">
        <v>7</v>
      </c>
      <c r="B15" s="87"/>
      <c r="C15" s="91" t="s">
        <v>59</v>
      </c>
      <c r="D15" s="92">
        <v>645700</v>
      </c>
      <c r="E15" s="41">
        <f t="shared" si="1"/>
        <v>0.17147789138228656</v>
      </c>
      <c r="F15" s="42">
        <v>0</v>
      </c>
      <c r="G15" s="65">
        <v>0</v>
      </c>
      <c r="H15" s="44">
        <f t="shared" si="2"/>
        <v>645700</v>
      </c>
      <c r="I15" s="93">
        <v>645700</v>
      </c>
      <c r="J15" s="46">
        <f>H15-I15</f>
        <v>0</v>
      </c>
      <c r="K15" s="66">
        <v>57</v>
      </c>
      <c r="L15" s="48">
        <v>645700</v>
      </c>
    </row>
    <row r="16" spans="1:12" ht="18.75" customHeight="1">
      <c r="A16" s="522"/>
      <c r="B16" s="49"/>
      <c r="C16" s="94" t="s">
        <v>60</v>
      </c>
      <c r="D16" s="95">
        <v>40201</v>
      </c>
      <c r="E16" s="41">
        <f t="shared" si="1"/>
        <v>0.010676138627008365</v>
      </c>
      <c r="F16" s="96">
        <v>0</v>
      </c>
      <c r="G16" s="97">
        <v>0</v>
      </c>
      <c r="H16" s="98">
        <f t="shared" si="2"/>
        <v>40201</v>
      </c>
      <c r="I16" s="99">
        <v>40201</v>
      </c>
      <c r="J16" s="100">
        <v>0</v>
      </c>
      <c r="K16" s="101">
        <v>4</v>
      </c>
      <c r="L16" s="102">
        <v>40201</v>
      </c>
    </row>
    <row r="17" spans="1:12" ht="26.25" customHeight="1">
      <c r="A17" s="103">
        <v>8</v>
      </c>
      <c r="B17" s="38"/>
      <c r="C17" s="104" t="s">
        <v>61</v>
      </c>
      <c r="D17" s="40">
        <v>54000</v>
      </c>
      <c r="E17" s="41">
        <f t="shared" si="1"/>
        <v>0.014340725003319612</v>
      </c>
      <c r="F17" s="42">
        <v>0</v>
      </c>
      <c r="G17" s="65">
        <v>0</v>
      </c>
      <c r="H17" s="44">
        <f t="shared" si="2"/>
        <v>54000</v>
      </c>
      <c r="I17" s="93">
        <v>54000</v>
      </c>
      <c r="J17" s="46">
        <f>H17-I17</f>
        <v>0</v>
      </c>
      <c r="K17" s="66">
        <v>6</v>
      </c>
      <c r="L17" s="48">
        <v>54000</v>
      </c>
    </row>
    <row r="18" spans="1:12" ht="21" customHeight="1">
      <c r="A18" s="103">
        <v>9</v>
      </c>
      <c r="B18" s="38"/>
      <c r="C18" s="105" t="s">
        <v>12</v>
      </c>
      <c r="D18" s="40">
        <v>17022</v>
      </c>
      <c r="E18" s="41">
        <f t="shared" si="1"/>
        <v>0.004520515203824194</v>
      </c>
      <c r="F18" s="42">
        <v>0</v>
      </c>
      <c r="G18" s="65">
        <v>0</v>
      </c>
      <c r="H18" s="44">
        <f t="shared" si="2"/>
        <v>17022</v>
      </c>
      <c r="I18" s="93">
        <v>17022</v>
      </c>
      <c r="J18" s="46">
        <f>H18-I18</f>
        <v>0</v>
      </c>
      <c r="K18" s="66">
        <v>20</v>
      </c>
      <c r="L18" s="93">
        <v>17022</v>
      </c>
    </row>
    <row r="19" spans="1:12" ht="38.25" customHeight="1">
      <c r="A19" s="103">
        <v>10</v>
      </c>
      <c r="B19" s="38"/>
      <c r="C19" s="106" t="s">
        <v>62</v>
      </c>
      <c r="D19" s="40">
        <v>1496</v>
      </c>
      <c r="E19" s="41">
        <f t="shared" si="1"/>
        <v>0.00039729119638826186</v>
      </c>
      <c r="F19" s="42">
        <v>0</v>
      </c>
      <c r="G19" s="65">
        <v>0</v>
      </c>
      <c r="H19" s="44">
        <f t="shared" si="2"/>
        <v>1496</v>
      </c>
      <c r="I19" s="93">
        <v>1496</v>
      </c>
      <c r="J19" s="46">
        <f>H19-I19</f>
        <v>0</v>
      </c>
      <c r="K19" s="66">
        <v>1</v>
      </c>
      <c r="L19" s="48">
        <v>1496</v>
      </c>
    </row>
    <row r="20" spans="1:12" ht="22.5" customHeight="1">
      <c r="A20" s="37">
        <v>11</v>
      </c>
      <c r="B20" s="38"/>
      <c r="C20" s="107" t="s">
        <v>63</v>
      </c>
      <c r="D20" s="40">
        <v>2525</v>
      </c>
      <c r="E20" s="41">
        <f t="shared" si="1"/>
        <v>0.0006705616783959634</v>
      </c>
      <c r="F20" s="42">
        <v>0</v>
      </c>
      <c r="G20" s="65">
        <v>0</v>
      </c>
      <c r="H20" s="44">
        <f t="shared" si="2"/>
        <v>2525</v>
      </c>
      <c r="I20" s="93">
        <v>2525</v>
      </c>
      <c r="J20" s="46">
        <f>H20-I20</f>
        <v>0</v>
      </c>
      <c r="K20" s="66">
        <v>10</v>
      </c>
      <c r="L20" s="93">
        <v>2525</v>
      </c>
    </row>
    <row r="21" spans="1:12" ht="18" customHeight="1">
      <c r="A21" s="37">
        <v>12</v>
      </c>
      <c r="B21" s="38"/>
      <c r="C21" s="107" t="s">
        <v>64</v>
      </c>
      <c r="D21" s="40">
        <v>2679</v>
      </c>
      <c r="E21" s="41">
        <f t="shared" si="1"/>
        <v>0.0007114593015535786</v>
      </c>
      <c r="F21" s="42">
        <v>0</v>
      </c>
      <c r="G21" s="65">
        <v>2</v>
      </c>
      <c r="H21" s="44">
        <f t="shared" si="2"/>
        <v>2679</v>
      </c>
      <c r="I21" s="48">
        <v>2679</v>
      </c>
      <c r="J21" s="46">
        <f>H21-I21</f>
        <v>0</v>
      </c>
      <c r="K21" s="66">
        <v>6</v>
      </c>
      <c r="L21" s="93">
        <v>2679</v>
      </c>
    </row>
    <row r="22" spans="1:12" ht="21.75" customHeight="1" thickBot="1">
      <c r="A22" s="37">
        <v>13</v>
      </c>
      <c r="B22" s="38"/>
      <c r="C22" s="108" t="s">
        <v>65</v>
      </c>
      <c r="D22" s="109">
        <v>5591</v>
      </c>
      <c r="E22" s="110">
        <f t="shared" si="1"/>
        <v>0.0014847961758066657</v>
      </c>
      <c r="F22" s="111">
        <v>714</v>
      </c>
      <c r="G22" s="73"/>
      <c r="H22" s="112">
        <v>4877</v>
      </c>
      <c r="I22" s="113">
        <v>4877</v>
      </c>
      <c r="J22" s="114">
        <v>0</v>
      </c>
      <c r="K22" s="115">
        <v>67</v>
      </c>
      <c r="L22" s="113">
        <v>5591</v>
      </c>
    </row>
    <row r="23" spans="1:12" ht="28.5" customHeight="1">
      <c r="A23" s="520">
        <v>14</v>
      </c>
      <c r="B23" s="116"/>
      <c r="C23" s="117" t="s">
        <v>66</v>
      </c>
      <c r="D23" s="118">
        <v>85561</v>
      </c>
      <c r="E23" s="119">
        <f t="shared" si="1"/>
        <v>0.02272234762979684</v>
      </c>
      <c r="F23" s="120">
        <v>0</v>
      </c>
      <c r="G23" s="121">
        <v>0</v>
      </c>
      <c r="H23" s="122">
        <f>D23-F23</f>
        <v>85561</v>
      </c>
      <c r="I23" s="123">
        <v>85561</v>
      </c>
      <c r="J23" s="124">
        <f>H23-I23</f>
        <v>0</v>
      </c>
      <c r="K23" s="125">
        <v>124</v>
      </c>
      <c r="L23" s="123">
        <v>85561</v>
      </c>
    </row>
    <row r="24" spans="1:12" ht="28.5" customHeight="1" thickBot="1">
      <c r="A24" s="521"/>
      <c r="B24" s="116"/>
      <c r="C24" s="126" t="s">
        <v>67</v>
      </c>
      <c r="D24" s="127">
        <v>23721</v>
      </c>
      <c r="E24" s="128">
        <f t="shared" si="1"/>
        <v>0.006299561811180454</v>
      </c>
      <c r="F24" s="129">
        <v>0</v>
      </c>
      <c r="G24" s="130">
        <v>0</v>
      </c>
      <c r="H24" s="131">
        <f>D24-F24</f>
        <v>23721</v>
      </c>
      <c r="I24" s="132">
        <v>23721</v>
      </c>
      <c r="J24" s="133">
        <f>H24-I24</f>
        <v>0</v>
      </c>
      <c r="K24" s="134">
        <v>67</v>
      </c>
      <c r="L24" s="132">
        <v>23721</v>
      </c>
    </row>
    <row r="25" spans="1:12" ht="28.5" customHeight="1">
      <c r="A25" s="516">
        <v>15</v>
      </c>
      <c r="B25" s="135"/>
      <c r="C25" s="136" t="s">
        <v>68</v>
      </c>
      <c r="D25" s="137">
        <v>147610</v>
      </c>
      <c r="E25" s="138">
        <f t="shared" si="1"/>
        <v>0.0392006373655557</v>
      </c>
      <c r="F25" s="139">
        <v>0</v>
      </c>
      <c r="G25" s="140"/>
      <c r="H25" s="141">
        <f>D25-F25</f>
        <v>147610</v>
      </c>
      <c r="I25" s="142">
        <v>147610</v>
      </c>
      <c r="J25" s="143">
        <f>H25-I25</f>
        <v>0</v>
      </c>
      <c r="K25" s="144">
        <v>215</v>
      </c>
      <c r="L25" s="145">
        <v>147610</v>
      </c>
    </row>
    <row r="26" spans="1:12" ht="27" customHeight="1" thickBot="1">
      <c r="A26" s="517"/>
      <c r="B26" s="146"/>
      <c r="C26" s="147" t="s">
        <v>69</v>
      </c>
      <c r="D26" s="148">
        <v>163177</v>
      </c>
      <c r="E26" s="149">
        <f t="shared" si="1"/>
        <v>0.043334749701234895</v>
      </c>
      <c r="F26" s="150">
        <v>0</v>
      </c>
      <c r="G26" s="151"/>
      <c r="H26" s="152">
        <f>D26-F26</f>
        <v>163177</v>
      </c>
      <c r="I26" s="153">
        <v>163177</v>
      </c>
      <c r="J26" s="154">
        <f>H26-I26</f>
        <v>0</v>
      </c>
      <c r="K26" s="155">
        <v>198</v>
      </c>
      <c r="L26" s="156">
        <v>163177</v>
      </c>
    </row>
    <row r="27" spans="1:12" s="164" customFormat="1" ht="20.25" customHeight="1" thickBot="1">
      <c r="A27" s="157">
        <v>16</v>
      </c>
      <c r="B27" s="158"/>
      <c r="C27" s="159" t="s">
        <v>70</v>
      </c>
      <c r="D27" s="160">
        <f>D4+D5+D7+D12+D13+D14+D15+D17+D18+D19+D20+D21+D22+D23+D24+D25+D26</f>
        <v>3765500</v>
      </c>
      <c r="E27" s="161">
        <f t="shared" si="1"/>
        <v>1</v>
      </c>
      <c r="F27" s="162">
        <f>F4+F5+F7+F13+F14+F22</f>
        <v>598258</v>
      </c>
      <c r="G27" s="162">
        <f>G4+G5+G7+G12+G13+G14+G15+G17+G18+G19+G20+G23+G24+G22+G25+G26</f>
        <v>260</v>
      </c>
      <c r="H27" s="162">
        <f>H4+H5+H7+H13+H14+H15+H17+H18+H19+H20+H21+H22+H23+H24+H25+H26</f>
        <v>3167242</v>
      </c>
      <c r="I27" s="162">
        <f>I4+I5+I7+I13+I14+I15+I17+I18+I19+I20+I21+I22+I23+I24+I25+I26</f>
        <v>3167242</v>
      </c>
      <c r="J27" s="162">
        <f>J7+J12+J15+J21+J25</f>
        <v>0</v>
      </c>
      <c r="K27" s="163">
        <f>K4+K5+K7+K13+K14+K15+K17+K18+K19+K20+K21+K22+K23+K24+K25+K26</f>
        <v>1719</v>
      </c>
      <c r="L27" s="162">
        <f>L4+L5+L7+L13+L14+L15+L17+L18+L19+L20+L21+L22+L23+L24+L25+L26</f>
        <v>3765423</v>
      </c>
    </row>
    <row r="28" spans="4:10" ht="12.75">
      <c r="D28" s="165"/>
      <c r="F28" s="165"/>
      <c r="H28" s="165"/>
      <c r="I28" s="166"/>
      <c r="J28" s="165"/>
    </row>
    <row r="29" ht="12.75">
      <c r="D29" s="167"/>
    </row>
  </sheetData>
  <sheetProtection/>
  <mergeCells count="6">
    <mergeCell ref="A1:L1"/>
    <mergeCell ref="A5:A6"/>
    <mergeCell ref="A25:A26"/>
    <mergeCell ref="A7:A11"/>
    <mergeCell ref="A23:A24"/>
    <mergeCell ref="A15:A16"/>
  </mergeCells>
  <printOptions/>
  <pageMargins left="0.7874015748031497" right="0.7874015748031497" top="0.56" bottom="0.49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56"/>
  <sheetViews>
    <sheetView zoomScaleSheetLayoutView="80" zoomScalePageLayoutView="0" workbookViewId="0" topLeftCell="A1">
      <selection activeCell="M8" sqref="M8"/>
    </sheetView>
  </sheetViews>
  <sheetFormatPr defaultColWidth="9.140625" defaultRowHeight="12.75"/>
  <cols>
    <col min="1" max="1" width="15.7109375" style="0" customWidth="1"/>
    <col min="2" max="2" width="15.421875" style="0" customWidth="1"/>
    <col min="3" max="3" width="15.00390625" style="0" customWidth="1"/>
    <col min="4" max="4" width="16.140625" style="0" customWidth="1"/>
    <col min="5" max="5" width="16.28125" style="0" customWidth="1"/>
    <col min="6" max="6" width="14.8515625" style="0" customWidth="1"/>
    <col min="7" max="7" width="16.28125" style="0" customWidth="1"/>
    <col min="8" max="8" width="16.140625" style="0" customWidth="1"/>
    <col min="9" max="9" width="18.8515625" style="0" customWidth="1"/>
    <col min="10" max="10" width="15.421875" style="0" customWidth="1"/>
    <col min="11" max="12" width="13.8515625" style="0" customWidth="1"/>
    <col min="13" max="13" width="14.8515625" style="0" customWidth="1"/>
    <col min="14" max="14" width="14.421875" style="0" customWidth="1"/>
    <col min="15" max="15" width="16.421875" style="0" customWidth="1"/>
  </cols>
  <sheetData>
    <row r="3" ht="15.75">
      <c r="C3" s="168"/>
    </row>
    <row r="4" ht="15.75">
      <c r="C4" s="168"/>
    </row>
    <row r="5" spans="1:14" ht="26.25">
      <c r="A5" s="523" t="s">
        <v>71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5" ht="26.25" customHeight="1" thickBot="1">
      <c r="A6" s="535" t="s">
        <v>100</v>
      </c>
      <c r="B6" s="535"/>
      <c r="C6" s="535"/>
      <c r="D6" s="535"/>
      <c r="E6" s="535"/>
      <c r="F6" s="535"/>
      <c r="G6" s="535"/>
      <c r="H6" s="535"/>
      <c r="I6" s="535"/>
      <c r="J6" s="536"/>
      <c r="K6" s="536"/>
      <c r="L6" s="536"/>
      <c r="M6" s="536"/>
      <c r="N6" s="536"/>
      <c r="O6" s="536"/>
    </row>
    <row r="7" spans="1:15" ht="13.5" thickBot="1">
      <c r="A7" s="537" t="s">
        <v>72</v>
      </c>
      <c r="B7" s="539" t="s">
        <v>73</v>
      </c>
      <c r="C7" s="540"/>
      <c r="D7" s="540"/>
      <c r="E7" s="540"/>
      <c r="F7" s="540"/>
      <c r="G7" s="540"/>
      <c r="H7" s="540"/>
      <c r="I7" s="541"/>
      <c r="J7" s="542" t="s">
        <v>74</v>
      </c>
      <c r="K7" s="543"/>
      <c r="L7" s="543"/>
      <c r="M7" s="543"/>
      <c r="N7" s="543"/>
      <c r="O7" s="544"/>
    </row>
    <row r="8" spans="1:15" ht="57.75" customHeight="1" thickBot="1">
      <c r="A8" s="538"/>
      <c r="B8" s="169" t="s">
        <v>75</v>
      </c>
      <c r="C8" s="170" t="s">
        <v>76</v>
      </c>
      <c r="D8" s="171" t="s">
        <v>77</v>
      </c>
      <c r="E8" s="172" t="s">
        <v>78</v>
      </c>
      <c r="F8" s="173" t="s">
        <v>79</v>
      </c>
      <c r="G8" s="174" t="s">
        <v>80</v>
      </c>
      <c r="H8" s="173" t="s">
        <v>37</v>
      </c>
      <c r="I8" s="175" t="s">
        <v>39</v>
      </c>
      <c r="J8" s="176" t="s">
        <v>81</v>
      </c>
      <c r="K8" s="177" t="s">
        <v>78</v>
      </c>
      <c r="L8" s="178" t="s">
        <v>79</v>
      </c>
      <c r="M8" s="179" t="s">
        <v>82</v>
      </c>
      <c r="N8" s="178"/>
      <c r="O8" s="178"/>
    </row>
    <row r="9" spans="1:15" s="189" customFormat="1" ht="9.75" customHeight="1">
      <c r="A9" s="180" t="s">
        <v>40</v>
      </c>
      <c r="B9" s="181" t="s">
        <v>41</v>
      </c>
      <c r="C9" s="182" t="s">
        <v>42</v>
      </c>
      <c r="D9" s="183" t="s">
        <v>43</v>
      </c>
      <c r="E9" s="184" t="s">
        <v>44</v>
      </c>
      <c r="F9" s="185" t="s">
        <v>45</v>
      </c>
      <c r="G9" s="186" t="s">
        <v>46</v>
      </c>
      <c r="H9" s="185" t="s">
        <v>47</v>
      </c>
      <c r="I9" s="187" t="s">
        <v>48</v>
      </c>
      <c r="J9" s="188" t="s">
        <v>49</v>
      </c>
      <c r="K9" s="184" t="s">
        <v>50</v>
      </c>
      <c r="L9" s="185" t="s">
        <v>51</v>
      </c>
      <c r="M9" s="184" t="s">
        <v>83</v>
      </c>
      <c r="N9" s="186"/>
      <c r="O9" s="185"/>
    </row>
    <row r="10" spans="1:15" s="202" customFormat="1" ht="21" customHeight="1">
      <c r="A10" s="190" t="s">
        <v>84</v>
      </c>
      <c r="B10" s="191">
        <v>723420</v>
      </c>
      <c r="C10" s="192">
        <v>170</v>
      </c>
      <c r="D10" s="193">
        <v>417260</v>
      </c>
      <c r="E10" s="194">
        <v>170</v>
      </c>
      <c r="F10" s="195">
        <v>176</v>
      </c>
      <c r="G10" s="196">
        <v>415228.06</v>
      </c>
      <c r="H10" s="197">
        <f aca="true" t="shared" si="0" ref="H10:H15">D10-G10</f>
        <v>2031.9400000000023</v>
      </c>
      <c r="I10" s="198">
        <v>415228.06</v>
      </c>
      <c r="J10" s="199">
        <v>306160</v>
      </c>
      <c r="K10" s="194">
        <v>170</v>
      </c>
      <c r="L10" s="195">
        <v>160</v>
      </c>
      <c r="M10" s="200">
        <v>284293</v>
      </c>
      <c r="N10" s="201"/>
      <c r="O10" s="201"/>
    </row>
    <row r="11" spans="1:15" s="202" customFormat="1" ht="21" customHeight="1">
      <c r="A11" s="203" t="s">
        <v>85</v>
      </c>
      <c r="B11" s="204">
        <v>29900</v>
      </c>
      <c r="C11" s="205">
        <v>35</v>
      </c>
      <c r="D11" s="206">
        <v>29900</v>
      </c>
      <c r="E11" s="207">
        <v>35</v>
      </c>
      <c r="F11" s="208">
        <v>35</v>
      </c>
      <c r="G11" s="209">
        <v>28095.9</v>
      </c>
      <c r="H11" s="209">
        <f t="shared" si="0"/>
        <v>1804.0999999999985</v>
      </c>
      <c r="I11" s="210">
        <v>28095.9</v>
      </c>
      <c r="J11" s="211">
        <v>0</v>
      </c>
      <c r="K11" s="207">
        <v>0</v>
      </c>
      <c r="L11" s="208">
        <v>0</v>
      </c>
      <c r="M11" s="209">
        <v>0</v>
      </c>
      <c r="N11" s="212"/>
      <c r="O11" s="209"/>
    </row>
    <row r="12" spans="1:15" s="202" customFormat="1" ht="21" customHeight="1">
      <c r="A12" s="213" t="s">
        <v>86</v>
      </c>
      <c r="B12" s="214">
        <v>16539</v>
      </c>
      <c r="C12" s="215">
        <v>35</v>
      </c>
      <c r="D12" s="216">
        <v>16539</v>
      </c>
      <c r="E12" s="217">
        <v>35</v>
      </c>
      <c r="F12" s="218">
        <v>35</v>
      </c>
      <c r="G12" s="219">
        <v>16049.45</v>
      </c>
      <c r="H12" s="220">
        <f t="shared" si="0"/>
        <v>489.5499999999993</v>
      </c>
      <c r="I12" s="221">
        <v>16049.45</v>
      </c>
      <c r="J12" s="222">
        <v>0</v>
      </c>
      <c r="K12" s="217">
        <v>0</v>
      </c>
      <c r="L12" s="223">
        <v>0</v>
      </c>
      <c r="M12" s="224">
        <v>0</v>
      </c>
      <c r="N12" s="225"/>
      <c r="O12" s="209"/>
    </row>
    <row r="13" spans="1:15" s="202" customFormat="1" ht="21" customHeight="1">
      <c r="A13" s="213" t="s">
        <v>56</v>
      </c>
      <c r="B13" s="214">
        <v>10173</v>
      </c>
      <c r="C13" s="215">
        <v>35</v>
      </c>
      <c r="D13" s="216">
        <v>10173</v>
      </c>
      <c r="E13" s="217">
        <v>35</v>
      </c>
      <c r="F13" s="218">
        <v>35</v>
      </c>
      <c r="G13" s="226">
        <v>9338.25</v>
      </c>
      <c r="H13" s="220">
        <f t="shared" si="0"/>
        <v>834.75</v>
      </c>
      <c r="I13" s="221">
        <v>9338.25</v>
      </c>
      <c r="J13" s="222">
        <v>0</v>
      </c>
      <c r="K13" s="217">
        <v>0</v>
      </c>
      <c r="L13" s="223">
        <v>0</v>
      </c>
      <c r="M13" s="224">
        <v>0</v>
      </c>
      <c r="N13" s="225"/>
      <c r="O13" s="209"/>
    </row>
    <row r="14" spans="1:15" s="202" customFormat="1" ht="30.75" customHeight="1">
      <c r="A14" s="213" t="s">
        <v>87</v>
      </c>
      <c r="B14" s="214">
        <v>3188</v>
      </c>
      <c r="C14" s="215">
        <v>14</v>
      </c>
      <c r="D14" s="216">
        <v>3188</v>
      </c>
      <c r="E14" s="217">
        <v>14</v>
      </c>
      <c r="F14" s="218">
        <v>14</v>
      </c>
      <c r="G14" s="226">
        <v>2708.2</v>
      </c>
      <c r="H14" s="220">
        <f t="shared" si="0"/>
        <v>479.8000000000002</v>
      </c>
      <c r="I14" s="221">
        <v>2708.2</v>
      </c>
      <c r="J14" s="222">
        <v>0</v>
      </c>
      <c r="K14" s="217">
        <v>0</v>
      </c>
      <c r="L14" s="223">
        <v>0</v>
      </c>
      <c r="M14" s="224">
        <v>0</v>
      </c>
      <c r="N14" s="225"/>
      <c r="O14" s="209"/>
    </row>
    <row r="15" spans="1:15" s="202" customFormat="1" ht="21" customHeight="1" thickBot="1">
      <c r="A15" s="227" t="s">
        <v>88</v>
      </c>
      <c r="B15" s="228">
        <v>165500</v>
      </c>
      <c r="C15" s="229">
        <v>14</v>
      </c>
      <c r="D15" s="230">
        <v>141500</v>
      </c>
      <c r="E15" s="231">
        <v>12</v>
      </c>
      <c r="F15" s="232">
        <v>12</v>
      </c>
      <c r="G15" s="233">
        <v>141500</v>
      </c>
      <c r="H15" s="234">
        <f t="shared" si="0"/>
        <v>0</v>
      </c>
      <c r="I15" s="235">
        <v>141500</v>
      </c>
      <c r="J15" s="236">
        <v>24000</v>
      </c>
      <c r="K15" s="231">
        <v>2</v>
      </c>
      <c r="L15" s="237">
        <v>0</v>
      </c>
      <c r="M15" s="238">
        <v>0</v>
      </c>
      <c r="N15" s="239"/>
      <c r="O15" s="209"/>
    </row>
    <row r="16" spans="1:15" s="202" customFormat="1" ht="21" customHeight="1" thickBot="1">
      <c r="A16" s="240" t="s">
        <v>4</v>
      </c>
      <c r="B16" s="241">
        <f aca="true" t="shared" si="1" ref="B16:M16">B10+B11+B15</f>
        <v>918820</v>
      </c>
      <c r="C16" s="242">
        <f t="shared" si="1"/>
        <v>219</v>
      </c>
      <c r="D16" s="243">
        <f t="shared" si="1"/>
        <v>588660</v>
      </c>
      <c r="E16" s="244">
        <f t="shared" si="1"/>
        <v>217</v>
      </c>
      <c r="F16" s="245">
        <f t="shared" si="1"/>
        <v>223</v>
      </c>
      <c r="G16" s="243">
        <f t="shared" si="1"/>
        <v>584823.96</v>
      </c>
      <c r="H16" s="246">
        <f t="shared" si="1"/>
        <v>3836.040000000001</v>
      </c>
      <c r="I16" s="247">
        <f t="shared" si="1"/>
        <v>584823.96</v>
      </c>
      <c r="J16" s="248">
        <f t="shared" si="1"/>
        <v>330160</v>
      </c>
      <c r="K16" s="249">
        <f t="shared" si="1"/>
        <v>172</v>
      </c>
      <c r="L16" s="250">
        <f t="shared" si="1"/>
        <v>160</v>
      </c>
      <c r="M16" s="251">
        <f t="shared" si="1"/>
        <v>284293</v>
      </c>
      <c r="N16" s="252"/>
      <c r="O16" s="253"/>
    </row>
    <row r="17" ht="12.75">
      <c r="G17" s="254"/>
    </row>
    <row r="18" spans="1:12" ht="12.75">
      <c r="A18" s="256"/>
      <c r="B18" s="257"/>
      <c r="C18" s="257"/>
      <c r="D18" s="255"/>
      <c r="E18" s="257"/>
      <c r="F18" s="258"/>
      <c r="G18" s="259"/>
      <c r="H18" s="260"/>
      <c r="I18" s="255"/>
      <c r="J18" s="255"/>
      <c r="K18" s="255"/>
      <c r="L18" s="255"/>
    </row>
    <row r="19" spans="1:12" ht="12.75">
      <c r="A19" s="256"/>
      <c r="B19" s="257"/>
      <c r="C19" s="257"/>
      <c r="D19" s="255"/>
      <c r="E19" s="257"/>
      <c r="F19" s="258"/>
      <c r="G19" s="259"/>
      <c r="H19" s="260"/>
      <c r="I19" s="255"/>
      <c r="J19" s="255"/>
      <c r="K19" s="255"/>
      <c r="L19" s="255"/>
    </row>
    <row r="20" spans="1:12" ht="12.75">
      <c r="A20" s="256"/>
      <c r="B20" s="257"/>
      <c r="C20" s="257"/>
      <c r="D20" s="255"/>
      <c r="E20" s="257"/>
      <c r="F20" s="258"/>
      <c r="G20" s="259"/>
      <c r="H20" s="260"/>
      <c r="I20" s="255"/>
      <c r="J20" s="255"/>
      <c r="K20" s="255"/>
      <c r="L20" s="255"/>
    </row>
    <row r="21" spans="1:12" ht="5.25" customHeight="1">
      <c r="A21" s="261"/>
      <c r="B21" s="261"/>
      <c r="C21" s="261"/>
      <c r="D21" s="261"/>
      <c r="E21" s="261"/>
      <c r="L21" s="262"/>
    </row>
    <row r="22" spans="1:15" ht="57.75" customHeight="1">
      <c r="A22" s="525" t="s">
        <v>92</v>
      </c>
      <c r="B22" s="525"/>
      <c r="C22" s="525"/>
      <c r="D22" s="525"/>
      <c r="E22" s="525"/>
      <c r="F22" s="525"/>
      <c r="G22" s="525"/>
      <c r="H22" s="525"/>
      <c r="I22" s="525"/>
      <c r="J22" s="526"/>
      <c r="K22" s="526"/>
      <c r="L22" s="526"/>
      <c r="M22" s="526"/>
      <c r="N22" s="526"/>
      <c r="O22" s="526"/>
    </row>
    <row r="23" spans="1:15" ht="34.5" customHeight="1" thickBot="1">
      <c r="A23" s="524" t="s">
        <v>93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</row>
    <row r="24" spans="1:15" ht="13.5" thickBot="1">
      <c r="A24" s="527" t="s">
        <v>90</v>
      </c>
      <c r="B24" s="529" t="s">
        <v>73</v>
      </c>
      <c r="C24" s="530"/>
      <c r="D24" s="530"/>
      <c r="E24" s="530"/>
      <c r="F24" s="530"/>
      <c r="G24" s="530"/>
      <c r="H24" s="530"/>
      <c r="I24" s="531"/>
      <c r="J24" s="532" t="s">
        <v>74</v>
      </c>
      <c r="K24" s="533"/>
      <c r="L24" s="533"/>
      <c r="M24" s="533"/>
      <c r="N24" s="533"/>
      <c r="O24" s="534"/>
    </row>
    <row r="25" spans="1:15" ht="45.75" thickBot="1">
      <c r="A25" s="528"/>
      <c r="B25" s="263" t="s">
        <v>75</v>
      </c>
      <c r="C25" s="264" t="s">
        <v>94</v>
      </c>
      <c r="D25" s="265" t="s">
        <v>89</v>
      </c>
      <c r="E25" s="15" t="s">
        <v>78</v>
      </c>
      <c r="F25" s="15" t="s">
        <v>79</v>
      </c>
      <c r="G25" s="15" t="s">
        <v>95</v>
      </c>
      <c r="H25" s="15" t="s">
        <v>37</v>
      </c>
      <c r="I25" s="15" t="s">
        <v>39</v>
      </c>
      <c r="J25" s="266" t="s">
        <v>81</v>
      </c>
      <c r="K25" s="266" t="s">
        <v>78</v>
      </c>
      <c r="L25" s="266" t="s">
        <v>79</v>
      </c>
      <c r="M25" s="266" t="s">
        <v>96</v>
      </c>
      <c r="N25" s="266"/>
      <c r="O25" s="266"/>
    </row>
    <row r="26" spans="1:15" s="189" customFormat="1" ht="9.75" customHeight="1">
      <c r="A26" s="267" t="s">
        <v>40</v>
      </c>
      <c r="B26" s="268" t="s">
        <v>41</v>
      </c>
      <c r="C26" s="269" t="s">
        <v>42</v>
      </c>
      <c r="D26" s="270" t="s">
        <v>43</v>
      </c>
      <c r="E26" s="271" t="s">
        <v>44</v>
      </c>
      <c r="F26" s="272" t="s">
        <v>45</v>
      </c>
      <c r="G26" s="271" t="s">
        <v>46</v>
      </c>
      <c r="H26" s="272" t="s">
        <v>47</v>
      </c>
      <c r="I26" s="271" t="s">
        <v>48</v>
      </c>
      <c r="J26" s="273" t="s">
        <v>49</v>
      </c>
      <c r="K26" s="271" t="s">
        <v>50</v>
      </c>
      <c r="L26" s="272" t="s">
        <v>51</v>
      </c>
      <c r="M26" s="271" t="s">
        <v>83</v>
      </c>
      <c r="N26" s="272"/>
      <c r="O26" s="272"/>
    </row>
    <row r="27" spans="1:15" ht="26.25" customHeight="1">
      <c r="A27" s="274" t="s">
        <v>97</v>
      </c>
      <c r="B27" s="275">
        <v>44407</v>
      </c>
      <c r="C27" s="276">
        <v>10</v>
      </c>
      <c r="D27" s="277">
        <v>14907</v>
      </c>
      <c r="E27" s="278">
        <v>10</v>
      </c>
      <c r="F27" s="279">
        <v>10</v>
      </c>
      <c r="G27" s="280">
        <v>14846.09</v>
      </c>
      <c r="H27" s="281">
        <f>D27-G27</f>
        <v>60.909999999999854</v>
      </c>
      <c r="I27" s="282">
        <v>14846.09</v>
      </c>
      <c r="J27" s="283">
        <v>29500</v>
      </c>
      <c r="K27" s="284">
        <v>10</v>
      </c>
      <c r="L27" s="285">
        <v>0</v>
      </c>
      <c r="M27" s="286">
        <v>29500</v>
      </c>
      <c r="N27" s="287"/>
      <c r="O27" s="287"/>
    </row>
    <row r="28" spans="1:15" ht="27" customHeight="1">
      <c r="A28" s="288" t="s">
        <v>9</v>
      </c>
      <c r="B28" s="289">
        <v>281080</v>
      </c>
      <c r="C28" s="290">
        <v>70</v>
      </c>
      <c r="D28" s="291">
        <v>145800</v>
      </c>
      <c r="E28" s="292">
        <v>70</v>
      </c>
      <c r="F28" s="293">
        <v>75</v>
      </c>
      <c r="G28" s="294">
        <v>144743.05</v>
      </c>
      <c r="H28" s="281">
        <f>D28-G28</f>
        <v>1056.9500000000116</v>
      </c>
      <c r="I28" s="295">
        <v>144743.05</v>
      </c>
      <c r="J28" s="296">
        <v>135280</v>
      </c>
      <c r="K28" s="292">
        <v>55</v>
      </c>
      <c r="L28" s="293">
        <v>54</v>
      </c>
      <c r="M28" s="297">
        <v>129627</v>
      </c>
      <c r="N28" s="287"/>
      <c r="O28" s="298"/>
    </row>
    <row r="29" spans="1:15" ht="17.25" customHeight="1">
      <c r="A29" s="299" t="s">
        <v>7</v>
      </c>
      <c r="B29" s="289">
        <v>68962</v>
      </c>
      <c r="C29" s="290">
        <v>83</v>
      </c>
      <c r="D29" s="300">
        <v>68962</v>
      </c>
      <c r="E29" s="292">
        <v>83</v>
      </c>
      <c r="F29" s="301">
        <v>83</v>
      </c>
      <c r="G29" s="297">
        <v>67513.9</v>
      </c>
      <c r="H29" s="302">
        <f>D29-G29</f>
        <v>1448.1000000000058</v>
      </c>
      <c r="I29" s="303">
        <v>67513.9</v>
      </c>
      <c r="J29" s="304">
        <v>0</v>
      </c>
      <c r="K29" s="292">
        <v>0</v>
      </c>
      <c r="L29" s="301">
        <v>0</v>
      </c>
      <c r="M29" s="297">
        <v>0</v>
      </c>
      <c r="N29" s="305"/>
      <c r="O29" s="289"/>
    </row>
    <row r="30" spans="1:15" ht="27" customHeight="1">
      <c r="A30" s="306" t="s">
        <v>91</v>
      </c>
      <c r="B30" s="307">
        <v>54472</v>
      </c>
      <c r="C30" s="308">
        <v>83</v>
      </c>
      <c r="D30" s="309">
        <v>54472</v>
      </c>
      <c r="E30" s="310">
        <v>83</v>
      </c>
      <c r="F30" s="311">
        <v>83</v>
      </c>
      <c r="G30" s="312">
        <v>54471.2</v>
      </c>
      <c r="H30" s="313">
        <f>D30-G30</f>
        <v>0.8000000000029104</v>
      </c>
      <c r="I30" s="314">
        <v>54471.2</v>
      </c>
      <c r="J30" s="315">
        <v>0</v>
      </c>
      <c r="K30" s="310">
        <v>0</v>
      </c>
      <c r="L30" s="311">
        <v>0</v>
      </c>
      <c r="M30" s="316">
        <v>0</v>
      </c>
      <c r="N30" s="317"/>
      <c r="O30" s="289"/>
    </row>
    <row r="31" spans="1:15" ht="24">
      <c r="A31" s="318" t="s">
        <v>98</v>
      </c>
      <c r="B31" s="307">
        <v>7690</v>
      </c>
      <c r="C31" s="308">
        <v>83</v>
      </c>
      <c r="D31" s="309">
        <v>7690</v>
      </c>
      <c r="E31" s="310">
        <v>83</v>
      </c>
      <c r="F31" s="311">
        <v>83</v>
      </c>
      <c r="G31" s="312">
        <v>7234.9</v>
      </c>
      <c r="H31" s="313">
        <f>D31-G31</f>
        <v>455.10000000000036</v>
      </c>
      <c r="I31" s="314">
        <v>7234.9</v>
      </c>
      <c r="J31" s="315">
        <v>0</v>
      </c>
      <c r="K31" s="310">
        <v>0</v>
      </c>
      <c r="L31" s="311">
        <v>0</v>
      </c>
      <c r="M31" s="316">
        <v>0</v>
      </c>
      <c r="N31" s="317"/>
      <c r="O31" s="289"/>
    </row>
    <row r="32" spans="1:15" ht="24" customHeight="1">
      <c r="A32" s="319" t="s">
        <v>99</v>
      </c>
      <c r="B32" s="307">
        <v>6800</v>
      </c>
      <c r="C32" s="308">
        <v>36</v>
      </c>
      <c r="D32" s="309">
        <v>6800</v>
      </c>
      <c r="E32" s="310">
        <v>36</v>
      </c>
      <c r="F32" s="311">
        <v>36</v>
      </c>
      <c r="G32" s="312">
        <v>5807.8</v>
      </c>
      <c r="H32" s="313">
        <v>1992.2</v>
      </c>
      <c r="I32" s="314">
        <v>5807.8</v>
      </c>
      <c r="J32" s="315">
        <v>0</v>
      </c>
      <c r="K32" s="310"/>
      <c r="L32" s="311">
        <v>0</v>
      </c>
      <c r="M32" s="316">
        <v>0</v>
      </c>
      <c r="N32" s="317"/>
      <c r="O32" s="289"/>
    </row>
    <row r="33" spans="1:15" ht="21.75" customHeight="1" thickBot="1">
      <c r="A33" s="299" t="s">
        <v>88</v>
      </c>
      <c r="B33" s="320">
        <v>465000</v>
      </c>
      <c r="C33" s="321">
        <v>39</v>
      </c>
      <c r="D33" s="322">
        <v>441000</v>
      </c>
      <c r="E33" s="323">
        <v>37</v>
      </c>
      <c r="F33" s="324">
        <v>37</v>
      </c>
      <c r="G33" s="325">
        <v>441000</v>
      </c>
      <c r="H33" s="326">
        <f>D33-G33</f>
        <v>0</v>
      </c>
      <c r="I33" s="327">
        <v>441000</v>
      </c>
      <c r="J33" s="328">
        <v>24000</v>
      </c>
      <c r="K33" s="323">
        <v>2</v>
      </c>
      <c r="L33" s="329">
        <v>0</v>
      </c>
      <c r="M33" s="330">
        <v>0</v>
      </c>
      <c r="N33" s="331"/>
      <c r="O33" s="289"/>
    </row>
    <row r="34" spans="1:15" ht="23.25" customHeight="1" thickBot="1">
      <c r="A34" s="332" t="s">
        <v>4</v>
      </c>
      <c r="B34" s="333">
        <f aca="true" t="shared" si="2" ref="B34:J34">B27+B28+B29+B33</f>
        <v>859449</v>
      </c>
      <c r="C34" s="334">
        <f t="shared" si="2"/>
        <v>202</v>
      </c>
      <c r="D34" s="335">
        <f t="shared" si="2"/>
        <v>670669</v>
      </c>
      <c r="E34" s="336">
        <f t="shared" si="2"/>
        <v>200</v>
      </c>
      <c r="F34" s="336">
        <f t="shared" si="2"/>
        <v>205</v>
      </c>
      <c r="G34" s="337">
        <f t="shared" si="2"/>
        <v>668103.04</v>
      </c>
      <c r="H34" s="338">
        <f t="shared" si="2"/>
        <v>2565.9600000000173</v>
      </c>
      <c r="I34" s="339">
        <f t="shared" si="2"/>
        <v>668103.04</v>
      </c>
      <c r="J34" s="340">
        <f t="shared" si="2"/>
        <v>188780</v>
      </c>
      <c r="K34" s="341">
        <f>K27+K28+K33</f>
        <v>67</v>
      </c>
      <c r="L34" s="342">
        <f>L27+L29+L28+L33</f>
        <v>54</v>
      </c>
      <c r="M34" s="343">
        <f>M27+M28+M29+M33</f>
        <v>159127</v>
      </c>
      <c r="N34" s="344"/>
      <c r="O34" s="345"/>
    </row>
    <row r="35" spans="1:15" ht="15" customHeight="1">
      <c r="A35" s="261"/>
      <c r="B35" s="261"/>
      <c r="C35" s="261"/>
      <c r="D35" s="261"/>
      <c r="E35" s="261"/>
      <c r="F35" s="261"/>
      <c r="G35" s="346"/>
      <c r="H35" s="261"/>
      <c r="I35" s="261"/>
      <c r="J35" s="261"/>
      <c r="K35" s="261"/>
      <c r="L35" s="261"/>
      <c r="M35" s="261"/>
      <c r="N35" s="261"/>
      <c r="O35" s="261"/>
    </row>
    <row r="36" spans="1:15" ht="12.75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</row>
    <row r="37" spans="1:15" ht="12.75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</row>
    <row r="38" spans="1:15" ht="12.75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</row>
    <row r="39" spans="1:15" ht="12.7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</row>
    <row r="40" spans="1:15" ht="12.7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</row>
    <row r="41" spans="1:15" ht="12.7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</row>
    <row r="42" spans="1:15" ht="12.7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</row>
    <row r="43" spans="1:15" ht="12.7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</row>
    <row r="44" spans="1:15" ht="12.7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</row>
    <row r="45" spans="1:15" ht="12.7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</row>
    <row r="46" spans="1:15" ht="12.7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15" ht="12.7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</row>
    <row r="48" spans="1:15" ht="12.7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</row>
    <row r="49" spans="1:15" ht="12.7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</row>
    <row r="50" spans="1:15" ht="12.7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</row>
    <row r="51" spans="1:15" ht="12.7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</row>
    <row r="52" spans="1:15" ht="12.75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</row>
    <row r="53" spans="1:15" ht="12.7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</row>
    <row r="54" spans="1:15" ht="12.7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</row>
    <row r="55" spans="1:15" ht="12.75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5" ht="12.7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</row>
  </sheetData>
  <sheetProtection/>
  <mergeCells count="10">
    <mergeCell ref="A5:N5"/>
    <mergeCell ref="A23:O23"/>
    <mergeCell ref="A22:O22"/>
    <mergeCell ref="A24:A25"/>
    <mergeCell ref="B24:I24"/>
    <mergeCell ref="J24:O24"/>
    <mergeCell ref="A6:O6"/>
    <mergeCell ref="A7:A8"/>
    <mergeCell ref="B7:I7"/>
    <mergeCell ref="J7:O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8" r:id="rId2"/>
  <rowBreaks count="1" manualBreakCount="1">
    <brk id="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="75" zoomScaleNormal="75" zoomScaleSheetLayoutView="80" zoomScalePageLayoutView="0" workbookViewId="0" topLeftCell="A4">
      <selection activeCell="K22" sqref="K22"/>
    </sheetView>
  </sheetViews>
  <sheetFormatPr defaultColWidth="9.140625" defaultRowHeight="12.75"/>
  <cols>
    <col min="1" max="1" width="17.140625" style="0" customWidth="1"/>
    <col min="2" max="2" width="16.8515625" style="0" customWidth="1"/>
    <col min="3" max="3" width="15.00390625" style="0" customWidth="1"/>
    <col min="4" max="4" width="16.140625" style="0" customWidth="1"/>
    <col min="5" max="5" width="14.8515625" style="0" customWidth="1"/>
    <col min="6" max="6" width="18.8515625" style="0" customWidth="1"/>
    <col min="7" max="7" width="15.421875" style="0" customWidth="1"/>
    <col min="8" max="8" width="15.28125" style="0" customWidth="1"/>
    <col min="9" max="9" width="16.421875" style="0" customWidth="1"/>
  </cols>
  <sheetData>
    <row r="1" spans="1:10" ht="12.75">
      <c r="A1" s="489"/>
      <c r="B1" s="489"/>
      <c r="C1" s="489"/>
      <c r="D1" s="489"/>
      <c r="E1" s="489"/>
      <c r="F1" s="489"/>
      <c r="G1" s="489"/>
      <c r="H1" s="489"/>
      <c r="I1" s="489"/>
      <c r="J1" s="489"/>
    </row>
    <row r="2" spans="1:10" ht="15.75">
      <c r="A2" s="489"/>
      <c r="B2" s="489"/>
      <c r="C2" s="463" t="s">
        <v>71</v>
      </c>
      <c r="D2" s="489"/>
      <c r="E2" s="489"/>
      <c r="F2" s="489"/>
      <c r="G2" s="489"/>
      <c r="H2" s="489"/>
      <c r="I2" s="489"/>
      <c r="J2" s="489"/>
    </row>
    <row r="3" spans="1:10" ht="12.75">
      <c r="A3" s="489"/>
      <c r="B3" s="489"/>
      <c r="C3" s="489"/>
      <c r="D3" s="489"/>
      <c r="E3" s="489"/>
      <c r="F3" s="489"/>
      <c r="G3" s="489"/>
      <c r="H3" s="489"/>
      <c r="I3" s="489"/>
      <c r="J3" s="489"/>
    </row>
    <row r="4" spans="1:10" ht="26.25" customHeight="1" thickBot="1">
      <c r="A4" s="553" t="s">
        <v>105</v>
      </c>
      <c r="B4" s="554"/>
      <c r="C4" s="554"/>
      <c r="D4" s="554"/>
      <c r="E4" s="554"/>
      <c r="F4" s="554"/>
      <c r="G4" s="555"/>
      <c r="H4" s="555"/>
      <c r="I4" s="555"/>
      <c r="J4" s="489"/>
    </row>
    <row r="5" spans="1:9" ht="12.75" customHeight="1" thickBot="1">
      <c r="A5" s="565"/>
      <c r="B5" s="562"/>
      <c r="C5" s="562"/>
      <c r="D5" s="563">
        <v>2006</v>
      </c>
      <c r="E5" s="563"/>
      <c r="F5" s="563"/>
      <c r="G5" s="564">
        <v>2007</v>
      </c>
      <c r="H5" s="564"/>
      <c r="I5" s="564"/>
    </row>
    <row r="6" spans="1:9" ht="57.75" customHeight="1" thickBot="1">
      <c r="A6" s="566"/>
      <c r="B6" s="462" t="s">
        <v>75</v>
      </c>
      <c r="C6" s="462" t="s">
        <v>76</v>
      </c>
      <c r="D6" s="461" t="s">
        <v>77</v>
      </c>
      <c r="E6" s="461" t="s">
        <v>79</v>
      </c>
      <c r="F6" s="461" t="s">
        <v>39</v>
      </c>
      <c r="G6" s="460" t="s">
        <v>81</v>
      </c>
      <c r="H6" s="460" t="s">
        <v>79</v>
      </c>
      <c r="I6" s="460" t="s">
        <v>104</v>
      </c>
    </row>
    <row r="7" spans="1:9" s="189" customFormat="1" ht="13.5" customHeight="1" thickBot="1">
      <c r="A7" s="459" t="s">
        <v>40</v>
      </c>
      <c r="B7" s="459" t="s">
        <v>41</v>
      </c>
      <c r="C7" s="459" t="s">
        <v>42</v>
      </c>
      <c r="D7" s="459" t="s">
        <v>43</v>
      </c>
      <c r="E7" s="459" t="s">
        <v>44</v>
      </c>
      <c r="F7" s="459" t="s">
        <v>45</v>
      </c>
      <c r="G7" s="459" t="s">
        <v>46</v>
      </c>
      <c r="H7" s="459" t="s">
        <v>47</v>
      </c>
      <c r="I7" s="459" t="s">
        <v>48</v>
      </c>
    </row>
    <row r="8" spans="1:9" s="202" customFormat="1" ht="21" customHeight="1" thickBot="1">
      <c r="A8" s="488" t="s">
        <v>84</v>
      </c>
      <c r="B8" s="487">
        <v>876685.68</v>
      </c>
      <c r="C8" s="485">
        <v>218</v>
      </c>
      <c r="D8" s="486">
        <v>417260</v>
      </c>
      <c r="E8" s="485">
        <v>176</v>
      </c>
      <c r="F8" s="451">
        <v>415228.06</v>
      </c>
      <c r="G8" s="484">
        <v>459425.68</v>
      </c>
      <c r="H8" s="452">
        <v>42</v>
      </c>
      <c r="I8" s="483">
        <v>458006.81</v>
      </c>
    </row>
    <row r="9" spans="1:9" s="202" customFormat="1" ht="21" customHeight="1" thickBot="1">
      <c r="A9" s="428" t="s">
        <v>85</v>
      </c>
      <c r="B9" s="471">
        <v>29900</v>
      </c>
      <c r="C9" s="470">
        <v>35</v>
      </c>
      <c r="D9" s="465">
        <v>29900</v>
      </c>
      <c r="E9" s="470">
        <v>35</v>
      </c>
      <c r="F9" s="482">
        <v>28095.9</v>
      </c>
      <c r="G9" s="481">
        <v>0</v>
      </c>
      <c r="H9" s="480">
        <v>0</v>
      </c>
      <c r="I9" s="479">
        <v>0</v>
      </c>
    </row>
    <row r="10" spans="1:9" s="202" customFormat="1" ht="21" customHeight="1" thickBot="1">
      <c r="A10" s="438" t="s">
        <v>86</v>
      </c>
      <c r="B10" s="478">
        <v>16539</v>
      </c>
      <c r="C10" s="476">
        <v>35</v>
      </c>
      <c r="D10" s="477">
        <v>16539</v>
      </c>
      <c r="E10" s="476">
        <v>35</v>
      </c>
      <c r="F10" s="475">
        <v>16049.45</v>
      </c>
      <c r="G10" s="474">
        <v>0</v>
      </c>
      <c r="H10" s="473">
        <v>0</v>
      </c>
      <c r="I10" s="472">
        <v>0</v>
      </c>
    </row>
    <row r="11" spans="1:9" s="202" customFormat="1" ht="21" customHeight="1" thickBot="1">
      <c r="A11" s="438" t="s">
        <v>56</v>
      </c>
      <c r="B11" s="478">
        <v>10173</v>
      </c>
      <c r="C11" s="476">
        <v>35</v>
      </c>
      <c r="D11" s="477">
        <v>10173</v>
      </c>
      <c r="E11" s="476">
        <v>35</v>
      </c>
      <c r="F11" s="475">
        <v>9338.25</v>
      </c>
      <c r="G11" s="474">
        <v>0</v>
      </c>
      <c r="H11" s="473">
        <v>0</v>
      </c>
      <c r="I11" s="472">
        <v>0</v>
      </c>
    </row>
    <row r="12" spans="1:9" s="202" customFormat="1" ht="30.75" customHeight="1" thickBot="1">
      <c r="A12" s="438" t="s">
        <v>87</v>
      </c>
      <c r="B12" s="478">
        <v>3188</v>
      </c>
      <c r="C12" s="476">
        <v>14</v>
      </c>
      <c r="D12" s="477">
        <v>3188</v>
      </c>
      <c r="E12" s="476">
        <v>14</v>
      </c>
      <c r="F12" s="475">
        <v>2708.2</v>
      </c>
      <c r="G12" s="474">
        <v>0</v>
      </c>
      <c r="H12" s="473">
        <v>0</v>
      </c>
      <c r="I12" s="472">
        <v>0</v>
      </c>
    </row>
    <row r="13" spans="1:9" s="202" customFormat="1" ht="21" customHeight="1" thickBot="1">
      <c r="A13" s="428" t="s">
        <v>88</v>
      </c>
      <c r="B13" s="471">
        <v>238100</v>
      </c>
      <c r="C13" s="470">
        <v>20</v>
      </c>
      <c r="D13" s="465">
        <v>141500</v>
      </c>
      <c r="E13" s="470">
        <v>12</v>
      </c>
      <c r="F13" s="469">
        <v>141500</v>
      </c>
      <c r="G13" s="412">
        <v>96600</v>
      </c>
      <c r="H13" s="440">
        <v>8</v>
      </c>
      <c r="I13" s="468">
        <v>96600</v>
      </c>
    </row>
    <row r="14" spans="1:9" s="202" customFormat="1" ht="21" customHeight="1" thickBot="1">
      <c r="A14" s="467" t="s">
        <v>4</v>
      </c>
      <c r="B14" s="466">
        <f>B8+B9+B13</f>
        <v>1144685.6800000002</v>
      </c>
      <c r="C14" s="418">
        <f>C8+C9+C13</f>
        <v>273</v>
      </c>
      <c r="D14" s="465">
        <f>D8+D9+D13</f>
        <v>588660</v>
      </c>
      <c r="E14" s="416">
        <f>E8+E9+E13</f>
        <v>223</v>
      </c>
      <c r="F14" s="415">
        <f>F8+F9+F13</f>
        <v>584823.96</v>
      </c>
      <c r="G14" s="412">
        <f>SUM(G8:G13)</f>
        <v>556025.6799999999</v>
      </c>
      <c r="H14" s="413">
        <f>H8+H9+H13</f>
        <v>50</v>
      </c>
      <c r="I14" s="464">
        <f>SUM(I8:I13)</f>
        <v>554606.81</v>
      </c>
    </row>
    <row r="17" ht="15.75">
      <c r="C17" s="463" t="s">
        <v>103</v>
      </c>
    </row>
    <row r="18" ht="15.75">
      <c r="C18" s="463"/>
    </row>
    <row r="19" spans="1:9" ht="26.25" customHeight="1" thickBot="1">
      <c r="A19" s="547" t="s">
        <v>102</v>
      </c>
      <c r="B19" s="547"/>
      <c r="C19" s="547"/>
      <c r="D19" s="547"/>
      <c r="E19" s="547"/>
      <c r="F19" s="547"/>
      <c r="G19" s="547"/>
      <c r="H19" s="547"/>
      <c r="I19" s="547"/>
    </row>
    <row r="20" spans="1:9" ht="13.5" thickBot="1">
      <c r="A20" s="568"/>
      <c r="B20" s="558"/>
      <c r="C20" s="558"/>
      <c r="D20" s="559">
        <v>2006</v>
      </c>
      <c r="E20" s="559"/>
      <c r="F20" s="559"/>
      <c r="G20" s="560">
        <v>2007</v>
      </c>
      <c r="H20" s="560"/>
      <c r="I20" s="560"/>
    </row>
    <row r="21" spans="1:9" ht="58.5" customHeight="1" thickBot="1">
      <c r="A21" s="568"/>
      <c r="B21" s="462" t="s">
        <v>75</v>
      </c>
      <c r="C21" s="462" t="s">
        <v>94</v>
      </c>
      <c r="D21" s="461" t="s">
        <v>89</v>
      </c>
      <c r="E21" s="461" t="s">
        <v>79</v>
      </c>
      <c r="F21" s="461" t="s">
        <v>39</v>
      </c>
      <c r="G21" s="460" t="s">
        <v>81</v>
      </c>
      <c r="H21" s="460" t="s">
        <v>79</v>
      </c>
      <c r="I21" s="460" t="s">
        <v>101</v>
      </c>
    </row>
    <row r="22" spans="1:9" ht="13.5" customHeight="1" thickBot="1">
      <c r="A22" s="459" t="s">
        <v>40</v>
      </c>
      <c r="B22" s="459" t="s">
        <v>41</v>
      </c>
      <c r="C22" s="459" t="s">
        <v>42</v>
      </c>
      <c r="D22" s="459" t="s">
        <v>43</v>
      </c>
      <c r="E22" s="459" t="s">
        <v>44</v>
      </c>
      <c r="F22" s="459" t="s">
        <v>45</v>
      </c>
      <c r="G22" s="459" t="s">
        <v>46</v>
      </c>
      <c r="H22" s="459" t="s">
        <v>47</v>
      </c>
      <c r="I22" s="459" t="s">
        <v>48</v>
      </c>
    </row>
    <row r="23" spans="1:9" ht="26.25" thickBot="1">
      <c r="A23" s="458" t="s">
        <v>97</v>
      </c>
      <c r="B23" s="457">
        <v>44407</v>
      </c>
      <c r="C23" s="455">
        <v>10</v>
      </c>
      <c r="D23" s="456">
        <v>14907</v>
      </c>
      <c r="E23" s="455">
        <v>10</v>
      </c>
      <c r="F23" s="454">
        <v>14846.09</v>
      </c>
      <c r="G23" s="453">
        <v>29500</v>
      </c>
      <c r="H23" s="452">
        <v>0</v>
      </c>
      <c r="I23" s="451">
        <v>29239.29</v>
      </c>
    </row>
    <row r="24" spans="1:9" ht="30.75" customHeight="1" thickBot="1">
      <c r="A24" s="450" t="s">
        <v>9</v>
      </c>
      <c r="B24" s="445">
        <v>276169</v>
      </c>
      <c r="C24" s="443">
        <v>70</v>
      </c>
      <c r="D24" s="449">
        <v>145800</v>
      </c>
      <c r="E24" s="448">
        <v>74</v>
      </c>
      <c r="F24" s="439">
        <v>144743.05</v>
      </c>
      <c r="G24" s="447">
        <v>130369</v>
      </c>
      <c r="H24" s="446">
        <v>53</v>
      </c>
      <c r="I24" s="439">
        <v>128917.52</v>
      </c>
    </row>
    <row r="25" spans="1:9" ht="15.75" customHeight="1" thickBot="1">
      <c r="A25" s="428" t="s">
        <v>7</v>
      </c>
      <c r="B25" s="445">
        <v>68962</v>
      </c>
      <c r="C25" s="443">
        <v>83</v>
      </c>
      <c r="D25" s="444">
        <v>68962</v>
      </c>
      <c r="E25" s="443">
        <v>83</v>
      </c>
      <c r="F25" s="442">
        <v>67513.9</v>
      </c>
      <c r="G25" s="441">
        <v>0</v>
      </c>
      <c r="H25" s="440">
        <v>0</v>
      </c>
      <c r="I25" s="439">
        <v>0</v>
      </c>
    </row>
    <row r="26" spans="1:9" ht="21" customHeight="1" thickBot="1">
      <c r="A26" s="438" t="s">
        <v>91</v>
      </c>
      <c r="B26" s="435">
        <v>54472</v>
      </c>
      <c r="C26" s="434">
        <v>83</v>
      </c>
      <c r="D26" s="433">
        <v>54472</v>
      </c>
      <c r="E26" s="432">
        <v>83</v>
      </c>
      <c r="F26" s="429">
        <v>54471.2</v>
      </c>
      <c r="G26" s="431">
        <v>0</v>
      </c>
      <c r="H26" s="430">
        <v>0</v>
      </c>
      <c r="I26" s="429">
        <v>0</v>
      </c>
    </row>
    <row r="27" spans="1:9" ht="30" customHeight="1" thickBot="1">
      <c r="A27" s="437" t="s">
        <v>98</v>
      </c>
      <c r="B27" s="435">
        <v>7690</v>
      </c>
      <c r="C27" s="434">
        <v>83</v>
      </c>
      <c r="D27" s="433">
        <v>7690</v>
      </c>
      <c r="E27" s="432">
        <v>83</v>
      </c>
      <c r="F27" s="429">
        <v>7234.9</v>
      </c>
      <c r="G27" s="431">
        <v>0</v>
      </c>
      <c r="H27" s="430">
        <v>0</v>
      </c>
      <c r="I27" s="429">
        <v>0</v>
      </c>
    </row>
    <row r="28" spans="1:9" ht="17.25" customHeight="1" thickBot="1">
      <c r="A28" s="436" t="s">
        <v>99</v>
      </c>
      <c r="B28" s="435">
        <v>6800</v>
      </c>
      <c r="C28" s="434">
        <v>36</v>
      </c>
      <c r="D28" s="433">
        <v>6800</v>
      </c>
      <c r="E28" s="432">
        <v>36</v>
      </c>
      <c r="F28" s="429">
        <v>5807.8</v>
      </c>
      <c r="G28" s="431">
        <v>0</v>
      </c>
      <c r="H28" s="430">
        <v>0</v>
      </c>
      <c r="I28" s="429">
        <v>0</v>
      </c>
    </row>
    <row r="29" spans="1:9" ht="16.5" customHeight="1" thickBot="1">
      <c r="A29" s="428" t="s">
        <v>88</v>
      </c>
      <c r="B29" s="427">
        <v>474000</v>
      </c>
      <c r="C29" s="426">
        <v>40</v>
      </c>
      <c r="D29" s="425">
        <v>441000</v>
      </c>
      <c r="E29" s="424">
        <v>37</v>
      </c>
      <c r="F29" s="421">
        <v>441000</v>
      </c>
      <c r="G29" s="423">
        <v>33000</v>
      </c>
      <c r="H29" s="422">
        <v>3</v>
      </c>
      <c r="I29" s="421">
        <v>33000</v>
      </c>
    </row>
    <row r="30" spans="1:9" ht="19.5" customHeight="1" thickBot="1">
      <c r="A30" s="420" t="s">
        <v>4</v>
      </c>
      <c r="B30" s="419">
        <f aca="true" t="shared" si="0" ref="B30:G30">B23+B24+B25+B29</f>
        <v>863538</v>
      </c>
      <c r="C30" s="418">
        <f t="shared" si="0"/>
        <v>203</v>
      </c>
      <c r="D30" s="417">
        <f t="shared" si="0"/>
        <v>670669</v>
      </c>
      <c r="E30" s="416">
        <f t="shared" si="0"/>
        <v>204</v>
      </c>
      <c r="F30" s="415">
        <f t="shared" si="0"/>
        <v>668103.04</v>
      </c>
      <c r="G30" s="414">
        <f t="shared" si="0"/>
        <v>192869</v>
      </c>
      <c r="H30" s="413">
        <f>H23+H25+H24+H29</f>
        <v>56</v>
      </c>
      <c r="I30" s="412">
        <f>SUM(I23:I29)</f>
        <v>191156.81</v>
      </c>
    </row>
    <row r="31" spans="1:9" ht="12.75">
      <c r="A31" s="256"/>
      <c r="B31" s="349"/>
      <c r="C31" s="349"/>
      <c r="D31" s="347"/>
      <c r="E31" s="348"/>
      <c r="F31" s="347"/>
      <c r="G31" s="347"/>
      <c r="H31" s="347"/>
      <c r="I31" s="372"/>
    </row>
    <row r="32" spans="1:9" ht="12.75">
      <c r="A32" s="256"/>
      <c r="B32" s="411"/>
      <c r="C32" s="411"/>
      <c r="D32" s="411"/>
      <c r="E32" s="348"/>
      <c r="F32" s="347"/>
      <c r="G32" s="347"/>
      <c r="H32" s="347"/>
      <c r="I32" s="372"/>
    </row>
    <row r="33" spans="1:9" ht="12.75">
      <c r="A33" s="256"/>
      <c r="B33" s="567"/>
      <c r="C33" s="567"/>
      <c r="D33" s="567"/>
      <c r="E33" s="348"/>
      <c r="F33" s="347"/>
      <c r="G33" s="347"/>
      <c r="H33" s="347"/>
      <c r="I33" s="372"/>
    </row>
    <row r="34" spans="1:9" ht="12" customHeight="1">
      <c r="A34" s="256"/>
      <c r="B34" s="545"/>
      <c r="C34" s="545"/>
      <c r="D34" s="545"/>
      <c r="E34" s="545"/>
      <c r="F34" s="546"/>
      <c r="G34" s="410"/>
      <c r="H34" s="347"/>
      <c r="I34" s="372"/>
    </row>
    <row r="35" spans="1:9" ht="45.75" customHeight="1">
      <c r="A35" s="256"/>
      <c r="B35" s="377"/>
      <c r="C35" s="377"/>
      <c r="D35" s="377"/>
      <c r="E35" s="377"/>
      <c r="F35" s="377"/>
      <c r="G35" s="377"/>
      <c r="H35" s="347"/>
      <c r="I35" s="372"/>
    </row>
    <row r="36" spans="1:9" ht="12.75">
      <c r="A36" s="256"/>
      <c r="B36" s="23"/>
      <c r="C36" s="23"/>
      <c r="D36" s="23"/>
      <c r="E36" s="23"/>
      <c r="F36" s="23"/>
      <c r="G36" s="23"/>
      <c r="H36" s="347"/>
      <c r="I36" s="372"/>
    </row>
    <row r="37" spans="1:9" ht="12.75">
      <c r="A37" s="256"/>
      <c r="B37" s="376"/>
      <c r="C37" s="375"/>
      <c r="D37" s="374"/>
      <c r="E37" s="373"/>
      <c r="F37" s="409"/>
      <c r="G37" s="408"/>
      <c r="H37" s="347"/>
      <c r="I37" s="372"/>
    </row>
    <row r="38" spans="1:9" ht="12.75">
      <c r="A38" s="256"/>
      <c r="B38" s="349"/>
      <c r="C38" s="349"/>
      <c r="D38" s="347"/>
      <c r="E38" s="348"/>
      <c r="F38" s="347"/>
      <c r="G38" s="347"/>
      <c r="H38" s="347"/>
      <c r="I38" s="372"/>
    </row>
    <row r="39" spans="1:9" ht="12.75">
      <c r="A39" s="551"/>
      <c r="B39" s="551"/>
      <c r="C39" s="551"/>
      <c r="D39" s="551"/>
      <c r="E39" s="348"/>
      <c r="F39" s="551"/>
      <c r="G39" s="551"/>
      <c r="H39" s="551"/>
      <c r="I39" s="372"/>
    </row>
    <row r="40" spans="1:9" ht="12.75">
      <c r="A40" s="372"/>
      <c r="B40" s="372"/>
      <c r="C40" s="372"/>
      <c r="D40" s="372"/>
      <c r="E40" s="348"/>
      <c r="F40" s="372"/>
      <c r="G40" s="372"/>
      <c r="H40" s="372"/>
      <c r="I40" s="372"/>
    </row>
    <row r="41" spans="1:9" ht="13.5" customHeight="1">
      <c r="A41" s="552"/>
      <c r="B41" s="552"/>
      <c r="C41" s="552"/>
      <c r="D41" s="552"/>
      <c r="E41" s="348"/>
      <c r="F41" s="556"/>
      <c r="G41" s="556"/>
      <c r="H41" s="556"/>
      <c r="I41" s="372"/>
    </row>
    <row r="42" spans="1:9" ht="12.75">
      <c r="A42" s="369"/>
      <c r="B42" s="368"/>
      <c r="C42" s="368"/>
      <c r="D42" s="368"/>
      <c r="E42" s="348"/>
      <c r="F42" s="407"/>
      <c r="G42" s="406"/>
      <c r="H42" s="406"/>
      <c r="I42" s="372"/>
    </row>
    <row r="43" spans="1:9" ht="12.75">
      <c r="A43" s="405"/>
      <c r="B43" s="404"/>
      <c r="C43" s="362"/>
      <c r="D43" s="362"/>
      <c r="E43" s="348"/>
      <c r="F43" s="557"/>
      <c r="G43" s="557"/>
      <c r="H43" s="557"/>
      <c r="I43" s="372"/>
    </row>
    <row r="44" spans="1:9" ht="12.75">
      <c r="A44" s="403"/>
      <c r="B44" s="364"/>
      <c r="C44" s="363"/>
      <c r="D44" s="362"/>
      <c r="E44" s="348"/>
      <c r="F44" s="402"/>
      <c r="G44" s="401"/>
      <c r="H44" s="401"/>
      <c r="I44" s="372"/>
    </row>
    <row r="45" spans="1:9" ht="12.75">
      <c r="A45" s="400"/>
      <c r="B45" s="364"/>
      <c r="C45" s="363"/>
      <c r="D45" s="362"/>
      <c r="E45" s="348"/>
      <c r="F45" s="398"/>
      <c r="G45" s="399"/>
      <c r="H45" s="398"/>
      <c r="I45" s="372"/>
    </row>
    <row r="46" spans="1:9" ht="12.75">
      <c r="A46" s="365"/>
      <c r="B46" s="364"/>
      <c r="C46" s="356"/>
      <c r="D46" s="362"/>
      <c r="E46" s="348"/>
      <c r="F46" s="398"/>
      <c r="G46" s="398"/>
      <c r="H46" s="398"/>
      <c r="I46" s="372"/>
    </row>
    <row r="47" spans="1:9" ht="12.75">
      <c r="A47" s="358"/>
      <c r="B47" s="357"/>
      <c r="C47" s="397"/>
      <c r="D47" s="355"/>
      <c r="E47" s="348"/>
      <c r="F47" s="354"/>
      <c r="G47" s="396"/>
      <c r="H47" s="395"/>
      <c r="I47" s="372"/>
    </row>
    <row r="48" spans="1:9" ht="12.75">
      <c r="A48" s="256"/>
      <c r="B48" s="349"/>
      <c r="C48" s="349"/>
      <c r="D48" s="347"/>
      <c r="E48" s="348"/>
      <c r="F48" s="347"/>
      <c r="G48" s="347"/>
      <c r="H48" s="347"/>
      <c r="I48" s="372"/>
    </row>
    <row r="49" spans="1:9" ht="12.75">
      <c r="A49" s="256"/>
      <c r="B49" s="349"/>
      <c r="C49" s="349"/>
      <c r="D49" s="347"/>
      <c r="E49" s="348"/>
      <c r="F49" s="347"/>
      <c r="G49" s="347"/>
      <c r="H49" s="347"/>
      <c r="I49" s="372"/>
    </row>
    <row r="50" spans="1:9" ht="12.75">
      <c r="A50" s="256"/>
      <c r="B50" s="349"/>
      <c r="C50" s="349"/>
      <c r="D50" s="347"/>
      <c r="E50" s="348"/>
      <c r="F50" s="347"/>
      <c r="G50" s="347"/>
      <c r="H50" s="347"/>
      <c r="I50" s="372"/>
    </row>
    <row r="51" spans="1:8" ht="12.75">
      <c r="A51" s="256"/>
      <c r="B51" s="349"/>
      <c r="C51" s="349"/>
      <c r="D51" s="347"/>
      <c r="E51" s="348"/>
      <c r="F51" s="347"/>
      <c r="G51" s="347"/>
      <c r="H51" s="347"/>
    </row>
    <row r="52" spans="1:8" ht="5.25" customHeight="1">
      <c r="A52" s="261"/>
      <c r="B52" s="261"/>
      <c r="C52" s="261"/>
      <c r="D52" s="261"/>
      <c r="H52" s="262"/>
    </row>
    <row r="53" spans="1:9" ht="15" customHeight="1">
      <c r="A53" s="261"/>
      <c r="B53" s="261"/>
      <c r="C53" s="261"/>
      <c r="D53" s="261"/>
      <c r="E53" s="261"/>
      <c r="F53" s="261"/>
      <c r="G53" s="261"/>
      <c r="H53" s="261"/>
      <c r="I53" s="261"/>
    </row>
    <row r="54" spans="1:9" ht="15" customHeight="1">
      <c r="A54" s="550"/>
      <c r="B54" s="550"/>
      <c r="C54" s="550"/>
      <c r="D54" s="550"/>
      <c r="E54" s="550"/>
      <c r="F54" s="394"/>
      <c r="G54" s="350"/>
      <c r="H54" s="350"/>
      <c r="I54" s="261"/>
    </row>
    <row r="55" spans="1:9" ht="15" customHeight="1">
      <c r="A55" s="350"/>
      <c r="B55" s="350"/>
      <c r="C55" s="350"/>
      <c r="D55" s="350"/>
      <c r="E55" s="350"/>
      <c r="F55" s="350"/>
      <c r="G55" s="350"/>
      <c r="H55" s="350"/>
      <c r="I55" s="261"/>
    </row>
    <row r="56" spans="1:9" ht="15" customHeight="1">
      <c r="A56" s="548"/>
      <c r="B56" s="545"/>
      <c r="C56" s="545"/>
      <c r="D56" s="545"/>
      <c r="E56" s="545"/>
      <c r="F56" s="378"/>
      <c r="G56" s="350"/>
      <c r="H56" s="350"/>
      <c r="I56" s="261"/>
    </row>
    <row r="57" spans="1:9" ht="48" customHeight="1">
      <c r="A57" s="549"/>
      <c r="B57" s="377"/>
      <c r="C57" s="377"/>
      <c r="D57" s="377"/>
      <c r="E57" s="377"/>
      <c r="F57" s="377"/>
      <c r="G57" s="350"/>
      <c r="H57" s="350"/>
      <c r="I57" s="261"/>
    </row>
    <row r="58" spans="1:9" ht="15" customHeight="1">
      <c r="A58" s="23"/>
      <c r="B58" s="23"/>
      <c r="C58" s="23"/>
      <c r="D58" s="23"/>
      <c r="E58" s="23"/>
      <c r="F58" s="23"/>
      <c r="G58" s="350"/>
      <c r="H58" s="350"/>
      <c r="I58" s="261"/>
    </row>
    <row r="59" spans="1:9" ht="34.5" customHeight="1">
      <c r="A59" s="393"/>
      <c r="B59" s="390"/>
      <c r="C59" s="389"/>
      <c r="D59" s="392"/>
      <c r="E59" s="375"/>
      <c r="F59" s="375"/>
      <c r="G59" s="350"/>
      <c r="H59" s="350"/>
      <c r="I59" s="261"/>
    </row>
    <row r="60" spans="1:9" ht="15" customHeight="1">
      <c r="A60" s="384"/>
      <c r="B60" s="390"/>
      <c r="C60" s="389"/>
      <c r="D60" s="392"/>
      <c r="E60" s="375"/>
      <c r="F60" s="375"/>
      <c r="G60" s="350"/>
      <c r="H60" s="350"/>
      <c r="I60" s="261"/>
    </row>
    <row r="61" spans="1:9" ht="26.25" customHeight="1">
      <c r="A61" s="391"/>
      <c r="B61" s="390"/>
      <c r="C61" s="389"/>
      <c r="D61" s="388"/>
      <c r="E61" s="375"/>
      <c r="F61" s="375"/>
      <c r="G61" s="350"/>
      <c r="H61" s="350"/>
      <c r="I61" s="261"/>
    </row>
    <row r="62" spans="1:9" ht="31.5" customHeight="1">
      <c r="A62" s="384"/>
      <c r="B62" s="386"/>
      <c r="C62" s="386"/>
      <c r="D62" s="388"/>
      <c r="E62" s="375"/>
      <c r="F62" s="387"/>
      <c r="G62" s="350"/>
      <c r="H62" s="350"/>
      <c r="I62" s="261"/>
    </row>
    <row r="63" spans="1:9" ht="15" customHeight="1">
      <c r="A63" s="384"/>
      <c r="B63" s="386"/>
      <c r="C63" s="386"/>
      <c r="D63" s="388"/>
      <c r="E63" s="375"/>
      <c r="F63" s="387"/>
      <c r="G63" s="350"/>
      <c r="H63" s="350"/>
      <c r="I63" s="261"/>
    </row>
    <row r="64" spans="1:9" ht="15" customHeight="1">
      <c r="A64" s="384"/>
      <c r="B64" s="386"/>
      <c r="C64" s="386"/>
      <c r="D64" s="388"/>
      <c r="E64" s="375"/>
      <c r="F64" s="387"/>
      <c r="G64" s="350"/>
      <c r="H64" s="350"/>
      <c r="I64" s="261"/>
    </row>
    <row r="65" spans="1:9" ht="15" customHeight="1">
      <c r="A65" s="384"/>
      <c r="B65" s="386"/>
      <c r="C65" s="386"/>
      <c r="D65" s="388"/>
      <c r="E65" s="375"/>
      <c r="F65" s="387"/>
      <c r="G65" s="350"/>
      <c r="H65" s="350"/>
      <c r="I65" s="261"/>
    </row>
    <row r="66" spans="1:9" ht="15" customHeight="1">
      <c r="A66" s="384"/>
      <c r="B66" s="386"/>
      <c r="C66" s="386"/>
      <c r="D66" s="388"/>
      <c r="E66" s="375"/>
      <c r="F66" s="387"/>
      <c r="G66" s="350"/>
      <c r="H66" s="350"/>
      <c r="I66" s="261"/>
    </row>
    <row r="67" spans="1:9" ht="15" customHeight="1">
      <c r="A67" s="384"/>
      <c r="B67" s="386"/>
      <c r="C67" s="383"/>
      <c r="D67" s="381"/>
      <c r="E67" s="375"/>
      <c r="F67" s="385"/>
      <c r="G67" s="350"/>
      <c r="H67" s="350"/>
      <c r="I67" s="261"/>
    </row>
    <row r="68" spans="1:9" ht="15" customHeight="1">
      <c r="A68" s="384"/>
      <c r="B68" s="383"/>
      <c r="C68" s="382"/>
      <c r="D68" s="381"/>
      <c r="E68" s="375"/>
      <c r="F68" s="375"/>
      <c r="G68" s="350"/>
      <c r="H68" s="350"/>
      <c r="I68" s="261"/>
    </row>
    <row r="69" spans="1:9" ht="15" customHeight="1">
      <c r="A69" s="384"/>
      <c r="B69" s="383"/>
      <c r="C69" s="382"/>
      <c r="D69" s="381"/>
      <c r="E69" s="380"/>
      <c r="F69" s="379"/>
      <c r="G69" s="350"/>
      <c r="H69" s="350"/>
      <c r="I69" s="261"/>
    </row>
    <row r="70" spans="1:9" ht="15" customHeight="1">
      <c r="A70" s="384"/>
      <c r="B70" s="383"/>
      <c r="C70" s="382"/>
      <c r="D70" s="381"/>
      <c r="E70" s="380"/>
      <c r="F70" s="379"/>
      <c r="G70" s="350"/>
      <c r="H70" s="350"/>
      <c r="I70" s="261"/>
    </row>
    <row r="71" spans="1:9" ht="15" customHeight="1">
      <c r="A71" s="350"/>
      <c r="B71" s="550"/>
      <c r="C71" s="550"/>
      <c r="D71" s="550"/>
      <c r="E71" s="350"/>
      <c r="F71" s="350"/>
      <c r="G71" s="350"/>
      <c r="H71" s="350"/>
      <c r="I71" s="261"/>
    </row>
    <row r="72" spans="1:9" ht="15" customHeight="1">
      <c r="A72" s="350"/>
      <c r="B72" s="545"/>
      <c r="C72" s="545"/>
      <c r="D72" s="545"/>
      <c r="E72" s="378"/>
      <c r="F72" s="350"/>
      <c r="G72" s="350"/>
      <c r="H72" s="350"/>
      <c r="I72" s="261"/>
    </row>
    <row r="73" spans="1:9" ht="45.75" customHeight="1">
      <c r="A73" s="350"/>
      <c r="B73" s="377"/>
      <c r="C73" s="377"/>
      <c r="D73" s="377"/>
      <c r="E73" s="377"/>
      <c r="F73" s="350"/>
      <c r="G73" s="350"/>
      <c r="H73" s="350"/>
      <c r="I73" s="261"/>
    </row>
    <row r="74" spans="1:9" ht="15" customHeight="1">
      <c r="A74" s="350"/>
      <c r="B74" s="23"/>
      <c r="C74" s="23"/>
      <c r="D74" s="23"/>
      <c r="E74" s="23"/>
      <c r="F74" s="350"/>
      <c r="G74" s="350"/>
      <c r="H74" s="350"/>
      <c r="I74" s="261"/>
    </row>
    <row r="75" spans="1:9" ht="15" customHeight="1">
      <c r="A75" s="350"/>
      <c r="B75" s="376"/>
      <c r="C75" s="375"/>
      <c r="D75" s="374"/>
      <c r="E75" s="373"/>
      <c r="F75" s="350"/>
      <c r="G75" s="350"/>
      <c r="H75" s="350"/>
      <c r="I75" s="261"/>
    </row>
    <row r="76" spans="1:9" ht="15" customHeight="1">
      <c r="A76" s="551"/>
      <c r="B76" s="551"/>
      <c r="C76" s="551"/>
      <c r="D76" s="551"/>
      <c r="E76" s="348"/>
      <c r="F76" s="551"/>
      <c r="G76" s="551"/>
      <c r="H76" s="551"/>
      <c r="I76" s="261"/>
    </row>
    <row r="77" spans="1:9" ht="15" customHeight="1">
      <c r="A77" s="372"/>
      <c r="B77" s="372"/>
      <c r="C77" s="372"/>
      <c r="D77" s="372"/>
      <c r="E77" s="348"/>
      <c r="F77" s="561"/>
      <c r="G77" s="561"/>
      <c r="H77" s="561"/>
      <c r="I77" s="261"/>
    </row>
    <row r="78" spans="1:9" ht="37.5" customHeight="1">
      <c r="A78" s="552"/>
      <c r="B78" s="552"/>
      <c r="C78" s="552"/>
      <c r="D78" s="552"/>
      <c r="E78" s="348"/>
      <c r="F78" s="371"/>
      <c r="G78" s="370"/>
      <c r="H78" s="370"/>
      <c r="I78" s="261"/>
    </row>
    <row r="79" spans="1:9" ht="43.5" customHeight="1">
      <c r="A79" s="369"/>
      <c r="B79" s="368"/>
      <c r="C79" s="368"/>
      <c r="D79" s="368"/>
      <c r="E79" s="348"/>
      <c r="F79" s="367"/>
      <c r="G79" s="366"/>
      <c r="H79" s="366"/>
      <c r="I79" s="261"/>
    </row>
    <row r="80" spans="1:9" ht="15" customHeight="1">
      <c r="A80" s="365"/>
      <c r="B80" s="364"/>
      <c r="C80" s="363"/>
      <c r="D80" s="362"/>
      <c r="E80" s="348"/>
      <c r="F80" s="361"/>
      <c r="G80" s="360"/>
      <c r="H80" s="359"/>
      <c r="I80" s="261"/>
    </row>
    <row r="81" spans="1:9" ht="24.75" customHeight="1">
      <c r="A81" s="358"/>
      <c r="B81" s="357"/>
      <c r="C81" s="356"/>
      <c r="D81" s="355"/>
      <c r="E81" s="348"/>
      <c r="F81" s="354"/>
      <c r="G81" s="354"/>
      <c r="H81" s="353"/>
      <c r="I81" s="261"/>
    </row>
    <row r="82" spans="1:9" ht="17.25" customHeight="1">
      <c r="A82" s="350"/>
      <c r="B82" s="350"/>
      <c r="C82" s="350"/>
      <c r="D82" s="350"/>
      <c r="E82" s="350"/>
      <c r="F82" s="350"/>
      <c r="G82" s="350"/>
      <c r="H82" s="350"/>
      <c r="I82" s="261"/>
    </row>
    <row r="83" spans="1:9" ht="20.25" customHeight="1">
      <c r="A83" s="352"/>
      <c r="B83" s="352"/>
      <c r="C83" s="352"/>
      <c r="D83" s="352"/>
      <c r="E83" s="350"/>
      <c r="F83" s="351"/>
      <c r="G83" s="351"/>
      <c r="H83" s="350"/>
      <c r="I83" s="261"/>
    </row>
    <row r="84" spans="1:8" ht="21" customHeight="1">
      <c r="A84" s="256"/>
      <c r="B84" s="349"/>
      <c r="C84" s="349"/>
      <c r="D84" s="347"/>
      <c r="E84" s="348"/>
      <c r="F84" s="347"/>
      <c r="G84" s="347"/>
      <c r="H84" s="347"/>
    </row>
  </sheetData>
  <sheetProtection formatCells="0" formatColumns="0" formatRows="0" insertColumns="0" insertRows="0" insertHyperlinks="0" deleteColumns="0" deleteRows="0" sort="0" autoFilter="0" pivotTables="0"/>
  <mergeCells count="27">
    <mergeCell ref="F77:H77"/>
    <mergeCell ref="A76:D76"/>
    <mergeCell ref="F76:H76"/>
    <mergeCell ref="B5:C5"/>
    <mergeCell ref="D5:F5"/>
    <mergeCell ref="G5:I5"/>
    <mergeCell ref="A5:A6"/>
    <mergeCell ref="B34:D34"/>
    <mergeCell ref="B33:D33"/>
    <mergeCell ref="A20:A21"/>
    <mergeCell ref="A78:D78"/>
    <mergeCell ref="B72:D72"/>
    <mergeCell ref="A4:I4"/>
    <mergeCell ref="F41:H41"/>
    <mergeCell ref="F43:H43"/>
    <mergeCell ref="A41:D41"/>
    <mergeCell ref="B71:D71"/>
    <mergeCell ref="B20:C20"/>
    <mergeCell ref="D20:F20"/>
    <mergeCell ref="G20:I20"/>
    <mergeCell ref="E34:F34"/>
    <mergeCell ref="A19:I19"/>
    <mergeCell ref="A56:A57"/>
    <mergeCell ref="B56:E56"/>
    <mergeCell ref="A54:E54"/>
    <mergeCell ref="A39:D39"/>
    <mergeCell ref="F39:H3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55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pup</dc:creator>
  <cp:keywords/>
  <dc:description/>
  <cp:lastModifiedBy>piotrj</cp:lastModifiedBy>
  <cp:lastPrinted>2006-03-17T12:42:40Z</cp:lastPrinted>
  <dcterms:created xsi:type="dcterms:W3CDTF">2006-03-14T13:22:12Z</dcterms:created>
  <dcterms:modified xsi:type="dcterms:W3CDTF">2010-09-14T09:21:24Z</dcterms:modified>
  <cp:category/>
  <cp:version/>
  <cp:contentType/>
  <cp:contentStatus/>
</cp:coreProperties>
</file>