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1"/>
  </bookViews>
  <sheets>
    <sheet name="skierowania" sheetId="1" r:id="rId1"/>
    <sheet name="oferty" sheetId="2" r:id="rId2"/>
    <sheet name="Formy aktywne" sheetId="3" r:id="rId3"/>
  </sheets>
  <definedNames/>
  <calcPr fullCalcOnLoad="1"/>
</workbook>
</file>

<file path=xl/sharedStrings.xml><?xml version="1.0" encoding="utf-8"?>
<sst xmlns="http://schemas.openxmlformats.org/spreadsheetml/2006/main" count="211" uniqueCount="100">
  <si>
    <t>Skierowania i podjęcia pracy ze skierowania w 2010 r.</t>
  </si>
  <si>
    <t>L.p</t>
  </si>
  <si>
    <t>Wyszczególnienie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</si>
  <si>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</si>
  <si>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</si>
  <si>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</si>
  <si>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</si>
  <si>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</si>
  <si>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</si>
  <si>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</si>
  <si>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</si>
  <si>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</si>
  <si>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</si>
  <si>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</si>
  <si>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</si>
  <si>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Razem</t>
  </si>
  <si>
    <t>ogółem</t>
  </si>
  <si>
    <t>kobiety</t>
  </si>
  <si>
    <t>1.</t>
  </si>
  <si>
    <t>Oferty pracy ogółem</t>
  </si>
  <si>
    <t>2.</t>
  </si>
  <si>
    <t>Wydane skierowania do pracy ogółem</t>
  </si>
  <si>
    <t>Niesubsydiowanej - pozyskane przez Urząd</t>
  </si>
  <si>
    <t>Niesubsydiowana - zgłoszone przez pracodawce</t>
  </si>
  <si>
    <t xml:space="preserve">do subsydiowanej </t>
  </si>
  <si>
    <t>w tym</t>
  </si>
  <si>
    <t>interwencyjnej</t>
  </si>
  <si>
    <t>publicznej</t>
  </si>
  <si>
    <t>Doposażenie, wyposażenie</t>
  </si>
  <si>
    <t>stażu</t>
  </si>
  <si>
    <t>przygotowanie zawodowe</t>
  </si>
  <si>
    <t>prace społecznie użyteczne</t>
  </si>
  <si>
    <t>Kontrakt socjalny</t>
  </si>
  <si>
    <t>Inny</t>
  </si>
  <si>
    <t>3.</t>
  </si>
  <si>
    <t>Podjęcie pracy ogółem</t>
  </si>
  <si>
    <t>4.</t>
  </si>
  <si>
    <t>Podjęte prace ze skierowania</t>
  </si>
  <si>
    <t>subsydiowana</t>
  </si>
  <si>
    <t>interwencyjna</t>
  </si>
  <si>
    <t>publiczna</t>
  </si>
  <si>
    <t xml:space="preserve">staż </t>
  </si>
  <si>
    <t>Oferty pracy w  2010 r.</t>
  </si>
  <si>
    <t>12.2009</t>
  </si>
  <si>
    <t>Ogółem</t>
  </si>
  <si>
    <t xml:space="preserve"> 1.</t>
  </si>
  <si>
    <t>OGÓŁEM</t>
  </si>
  <si>
    <t>+/-</t>
  </si>
  <si>
    <t>w tym kobiet</t>
  </si>
  <si>
    <t>w tyym</t>
  </si>
  <si>
    <t>Ogółem bezrobotnych</t>
  </si>
  <si>
    <t>bezrobotni na 1 oferte</t>
  </si>
  <si>
    <t>Ogółem skierowań</t>
  </si>
  <si>
    <t>skierowanych na 1 oferte</t>
  </si>
  <si>
    <t>stanowiska nierobotnicze</t>
  </si>
  <si>
    <t>% do ogółu ofert</t>
  </si>
  <si>
    <t>z sektora publicznego</t>
  </si>
  <si>
    <t>Subsydiowane</t>
  </si>
  <si>
    <t>Niesubsydiowana</t>
  </si>
  <si>
    <t>Prace interwencyjne</t>
  </si>
  <si>
    <t>w tym kobiety</t>
  </si>
  <si>
    <t>5.</t>
  </si>
  <si>
    <t>Roboty publiczne</t>
  </si>
  <si>
    <t>6.</t>
  </si>
  <si>
    <t xml:space="preserve">Staż </t>
  </si>
  <si>
    <t>7.</t>
  </si>
  <si>
    <t>Przyg. Zawodowe</t>
  </si>
  <si>
    <t>8.</t>
  </si>
  <si>
    <t>Prace społecznie użyteczne</t>
  </si>
  <si>
    <t>9.</t>
  </si>
  <si>
    <t>Niepełnosprawni</t>
  </si>
  <si>
    <t>w tym refundowane</t>
  </si>
  <si>
    <t>Aktywne Formy w 2010 r.</t>
  </si>
  <si>
    <t>lp</t>
  </si>
  <si>
    <t>ogół</t>
  </si>
  <si>
    <t>kob</t>
  </si>
  <si>
    <t>Podjęcie pracy OGÓŁEM</t>
  </si>
  <si>
    <t xml:space="preserve">W tym </t>
  </si>
  <si>
    <t>zamieszkali na wsi</t>
  </si>
  <si>
    <t>posiadający gosporarstwo rolne</t>
  </si>
  <si>
    <t>osoby w okresie so 12 m-cy od ukoń szkoly</t>
  </si>
  <si>
    <t>cudzoziemcy</t>
  </si>
  <si>
    <t>do 25 roku życia</t>
  </si>
  <si>
    <t>ukończyli szkołę wyższą, do 27 r.</t>
  </si>
  <si>
    <t>Długotrwale bezrobotni</t>
  </si>
  <si>
    <t>kobiety, które nie podjeły zatrud</t>
  </si>
  <si>
    <t>pow. 50 roku życia</t>
  </si>
  <si>
    <t>bez kwalifikacji zawodowych</t>
  </si>
  <si>
    <t>bez doświadczenia zawodowego</t>
  </si>
  <si>
    <t>bez wykształcenia średniego</t>
  </si>
  <si>
    <t>samotnie wychowujący dziecko do 18 roku</t>
  </si>
  <si>
    <t>osoby po odbyciu kary pozbawienia</t>
  </si>
  <si>
    <t>niepełnosprawni</t>
  </si>
  <si>
    <t>ze skier.PUP niesub.</t>
  </si>
  <si>
    <t>prace interwencyjne</t>
  </si>
  <si>
    <t>podjęcie działalności gospodarczej</t>
  </si>
  <si>
    <t>w ramach ref. Kosztów zatrudnienia</t>
  </si>
  <si>
    <t>Podjęcie pracy z PFRON</t>
  </si>
  <si>
    <t>szkolenie</t>
  </si>
  <si>
    <t>staż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</si>
</sst>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18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i/>
      <sz val="10"/>
      <name val="Arial CE"/>
      <family val="2"/>
    </font>
    <font>
      <b/>
      <sz val="13"/>
      <name val="Arial CE"/>
      <family val="2"/>
    </font>
    <font>
      <sz val="13"/>
      <name val="Arial CE"/>
      <family val="0"/>
    </font>
    <font>
      <b/>
      <sz val="13"/>
      <color indexed="1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B05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4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35" borderId="20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 wrapText="1"/>
    </xf>
    <xf numFmtId="0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4" borderId="34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left" vertical="center" wrapText="1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57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36" borderId="48" xfId="0" applyFont="1" applyFill="1" applyBorder="1" applyAlignment="1">
      <alignment horizontal="center" vertical="center"/>
    </xf>
    <xf numFmtId="0" fontId="12" fillId="36" borderId="5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36" borderId="47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36" borderId="49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1" fontId="10" fillId="0" borderId="59" xfId="0" applyNumberFormat="1" applyFont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 wrapText="1"/>
    </xf>
    <xf numFmtId="1" fontId="10" fillId="0" borderId="55" xfId="0" applyNumberFormat="1" applyFont="1" applyBorder="1" applyAlignment="1">
      <alignment horizontal="center" vertical="center"/>
    </xf>
    <xf numFmtId="2" fontId="10" fillId="0" borderId="5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36" borderId="49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164" fontId="11" fillId="0" borderId="58" xfId="0" applyNumberFormat="1" applyFont="1" applyBorder="1" applyAlignment="1">
      <alignment horizontal="center" vertical="center"/>
    </xf>
    <xf numFmtId="164" fontId="16" fillId="36" borderId="50" xfId="0" applyNumberFormat="1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164" fontId="11" fillId="0" borderId="60" xfId="0" applyNumberFormat="1" applyFont="1" applyBorder="1" applyAlignment="1">
      <alignment horizontal="center" vertical="center"/>
    </xf>
    <xf numFmtId="164" fontId="16" fillId="36" borderId="49" xfId="0" applyNumberFormat="1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5" fillId="36" borderId="66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3" fillId="36" borderId="70" xfId="0" applyFont="1" applyFill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2" fillId="36" borderId="74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75" xfId="0" applyFont="1" applyBorder="1" applyAlignment="1">
      <alignment horizontal="center" vertical="center"/>
    </xf>
    <xf numFmtId="0" fontId="18" fillId="33" borderId="75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1" fillId="33" borderId="75" xfId="0" applyFont="1" applyFill="1" applyBorder="1" applyAlignment="1">
      <alignment horizontal="center" vertical="center"/>
    </xf>
    <xf numFmtId="0" fontId="18" fillId="33" borderId="75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2" fillId="33" borderId="75" xfId="0" applyFont="1" applyFill="1" applyBorder="1" applyAlignment="1">
      <alignment horizontal="left" vertical="center" textRotation="90" wrapText="1"/>
    </xf>
    <xf numFmtId="0" fontId="5" fillId="0" borderId="7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55" xfId="0" applyFont="1" applyBorder="1" applyAlignment="1">
      <alignment horizontal="center" vertical="top"/>
    </xf>
    <xf numFmtId="0" fontId="6" fillId="0" borderId="7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76" xfId="0" applyFont="1" applyFill="1" applyBorder="1" applyAlignment="1">
      <alignment horizontal="left" vertical="center"/>
    </xf>
    <xf numFmtId="0" fontId="5" fillId="34" borderId="77" xfId="0" applyFont="1" applyFill="1" applyBorder="1" applyAlignment="1">
      <alignment horizontal="center" vertical="top"/>
    </xf>
    <xf numFmtId="0" fontId="5" fillId="34" borderId="78" xfId="0" applyFont="1" applyFill="1" applyBorder="1" applyAlignment="1">
      <alignment horizontal="center" vertical="top"/>
    </xf>
    <xf numFmtId="0" fontId="5" fillId="34" borderId="79" xfId="0" applyFont="1" applyFill="1" applyBorder="1" applyAlignment="1">
      <alignment horizontal="center" vertical="top"/>
    </xf>
    <xf numFmtId="0" fontId="3" fillId="34" borderId="35" xfId="0" applyFont="1" applyFill="1" applyBorder="1" applyAlignment="1">
      <alignment horizontal="left" vertical="center" wrapText="1"/>
    </xf>
    <xf numFmtId="0" fontId="5" fillId="34" borderId="36" xfId="0" applyFont="1" applyFill="1" applyBorder="1" applyAlignment="1">
      <alignment horizontal="left"/>
    </xf>
    <xf numFmtId="0" fontId="5" fillId="0" borderId="8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/>
    </xf>
    <xf numFmtId="0" fontId="0" fillId="35" borderId="81" xfId="0" applyFont="1" applyFill="1" applyBorder="1" applyAlignment="1">
      <alignment horizontal="center" vertical="center" textRotation="90" wrapText="1"/>
    </xf>
    <xf numFmtId="0" fontId="0" fillId="35" borderId="47" xfId="0" applyFont="1" applyFill="1" applyBorder="1" applyAlignment="1">
      <alignment horizontal="center" vertical="center" textRotation="90" wrapText="1"/>
    </xf>
    <xf numFmtId="0" fontId="0" fillId="35" borderId="62" xfId="0" applyFont="1" applyFill="1" applyBorder="1" applyAlignment="1">
      <alignment horizontal="center" vertical="center" textRotation="90" wrapText="1"/>
    </xf>
    <xf numFmtId="0" fontId="3" fillId="33" borderId="4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/>
    </xf>
    <xf numFmtId="0" fontId="5" fillId="35" borderId="80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vertical="center" textRotation="90"/>
    </xf>
    <xf numFmtId="0" fontId="0" fillId="0" borderId="71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10" fillId="36" borderId="94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18" fillId="33" borderId="75" xfId="0" applyFont="1" applyFill="1" applyBorder="1" applyAlignment="1">
      <alignment horizontal="left" vertical="center" wrapText="1"/>
    </xf>
    <xf numFmtId="0" fontId="6" fillId="0" borderId="75" xfId="0" applyFont="1" applyBorder="1" applyAlignment="1">
      <alignment horizontal="center" vertical="center" textRotation="90"/>
    </xf>
    <xf numFmtId="0" fontId="6" fillId="0" borderId="75" xfId="0" applyFont="1" applyBorder="1" applyAlignment="1">
      <alignment horizont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18" fillId="33" borderId="98" xfId="0" applyFont="1" applyFill="1" applyBorder="1" applyAlignment="1">
      <alignment horizontal="left" vertical="center" wrapText="1"/>
    </xf>
    <xf numFmtId="0" fontId="18" fillId="33" borderId="99" xfId="0" applyFont="1" applyFill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top"/>
    </xf>
    <xf numFmtId="0" fontId="19" fillId="33" borderId="75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textRotation="90" wrapText="1"/>
    </xf>
    <xf numFmtId="0" fontId="18" fillId="33" borderId="48" xfId="0" applyFont="1" applyFill="1" applyBorder="1" applyAlignment="1">
      <alignment horizontal="center" vertical="center" textRotation="90" wrapText="1"/>
    </xf>
    <xf numFmtId="0" fontId="18" fillId="33" borderId="59" xfId="0" applyFont="1" applyFill="1" applyBorder="1" applyAlignment="1">
      <alignment horizontal="center" vertical="center" textRotation="90" wrapText="1"/>
    </xf>
    <xf numFmtId="0" fontId="22" fillId="33" borderId="75" xfId="0" applyFont="1" applyFill="1" applyBorder="1" applyAlignment="1">
      <alignment horizontal="left" vertical="center" wrapText="1"/>
    </xf>
    <xf numFmtId="0" fontId="3" fillId="0" borderId="75" xfId="0" applyFont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="75" zoomScaleNormal="75" zoomScalePageLayoutView="0" workbookViewId="0" topLeftCell="A7">
      <selection activeCell="Y19" sqref="Y19"/>
    </sheetView>
  </sheetViews>
  <sheetFormatPr defaultColWidth="9.00390625" defaultRowHeight="12.75"/>
  <cols>
    <col min="1" max="1" width="3.375" style="0" customWidth="1"/>
    <col min="2" max="2" width="3.125" style="0" customWidth="1"/>
    <col min="3" max="3" width="31.875" style="0" customWidth="1"/>
    <col min="4" max="27" width="6.25390625" style="0" customWidth="1"/>
    <col min="28" max="29" width="10.25390625" style="0" customWidth="1"/>
  </cols>
  <sheetData>
    <row r="1" spans="1:29" ht="42" customHeight="1" thickBo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</row>
    <row r="2" spans="1:29" ht="24.75" customHeight="1">
      <c r="A2" s="174" t="s">
        <v>1</v>
      </c>
      <c r="B2" s="176" t="s">
        <v>2</v>
      </c>
      <c r="C2" s="177"/>
      <c r="D2" s="180" t="s">
        <v>3</v>
      </c>
      <c r="E2" s="170"/>
      <c r="F2" s="170" t="s">
        <v>4</v>
      </c>
      <c r="G2" s="170"/>
      <c r="H2" s="170" t="s">
        <v>5</v>
      </c>
      <c r="I2" s="170"/>
      <c r="J2" s="170" t="s">
        <v>6</v>
      </c>
      <c r="K2" s="170"/>
      <c r="L2" s="170" t="s">
        <v>7</v>
      </c>
      <c r="M2" s="170"/>
      <c r="N2" s="170" t="s">
        <v>8</v>
      </c>
      <c r="O2" s="170"/>
      <c r="P2" s="170" t="s">
        <v>9</v>
      </c>
      <c r="Q2" s="170"/>
      <c r="R2" s="170" t="s">
        <v>10</v>
      </c>
      <c r="S2" s="170"/>
      <c r="T2" s="170" t="s">
        <v>11</v>
      </c>
      <c r="U2" s="170"/>
      <c r="V2" s="170" t="s">
        <v>12</v>
      </c>
      <c r="W2" s="170"/>
      <c r="X2" s="170" t="s">
        <v>13</v>
      </c>
      <c r="Y2" s="170"/>
      <c r="Z2" s="170" t="s">
        <v>14</v>
      </c>
      <c r="AA2" s="171"/>
      <c r="AB2" s="172" t="s">
        <v>15</v>
      </c>
      <c r="AC2" s="171"/>
    </row>
    <row r="3" spans="1:29" s="5" customFormat="1" ht="18" customHeight="1" thickBot="1">
      <c r="A3" s="175"/>
      <c r="B3" s="178"/>
      <c r="C3" s="179"/>
      <c r="D3" s="1" t="s">
        <v>16</v>
      </c>
      <c r="E3" s="2" t="s">
        <v>17</v>
      </c>
      <c r="F3" s="2" t="s">
        <v>16</v>
      </c>
      <c r="G3" s="2" t="s">
        <v>17</v>
      </c>
      <c r="H3" s="2" t="s">
        <v>16</v>
      </c>
      <c r="I3" s="2" t="s">
        <v>17</v>
      </c>
      <c r="J3" s="2" t="s">
        <v>16</v>
      </c>
      <c r="K3" s="2" t="s">
        <v>17</v>
      </c>
      <c r="L3" s="2" t="s">
        <v>16</v>
      </c>
      <c r="M3" s="2" t="s">
        <v>17</v>
      </c>
      <c r="N3" s="2" t="s">
        <v>16</v>
      </c>
      <c r="O3" s="2" t="s">
        <v>17</v>
      </c>
      <c r="P3" s="2" t="s">
        <v>16</v>
      </c>
      <c r="Q3" s="2" t="s">
        <v>17</v>
      </c>
      <c r="R3" s="2" t="s">
        <v>16</v>
      </c>
      <c r="S3" s="2" t="s">
        <v>17</v>
      </c>
      <c r="T3" s="2" t="s">
        <v>16</v>
      </c>
      <c r="U3" s="2" t="s">
        <v>17</v>
      </c>
      <c r="V3" s="2" t="s">
        <v>16</v>
      </c>
      <c r="W3" s="2" t="s">
        <v>17</v>
      </c>
      <c r="X3" s="2" t="s">
        <v>16</v>
      </c>
      <c r="Y3" s="2" t="s">
        <v>17</v>
      </c>
      <c r="Z3" s="2" t="s">
        <v>16</v>
      </c>
      <c r="AA3" s="3" t="s">
        <v>17</v>
      </c>
      <c r="AB3" s="4" t="s">
        <v>16</v>
      </c>
      <c r="AC3" s="3" t="s">
        <v>17</v>
      </c>
    </row>
    <row r="4" spans="1:29" s="5" customFormat="1" ht="45" customHeight="1" thickBot="1">
      <c r="A4" s="6" t="s">
        <v>18</v>
      </c>
      <c r="B4" s="147" t="s">
        <v>19</v>
      </c>
      <c r="C4" s="148"/>
      <c r="D4" s="164">
        <v>31</v>
      </c>
      <c r="E4" s="163"/>
      <c r="F4" s="162">
        <v>95</v>
      </c>
      <c r="G4" s="163"/>
      <c r="H4" s="162">
        <v>137</v>
      </c>
      <c r="I4" s="163"/>
      <c r="J4" s="162">
        <v>243</v>
      </c>
      <c r="K4" s="163"/>
      <c r="L4" s="162">
        <v>130</v>
      </c>
      <c r="M4" s="163"/>
      <c r="N4" s="162">
        <v>141</v>
      </c>
      <c r="O4" s="163"/>
      <c r="P4" s="162">
        <v>288</v>
      </c>
      <c r="Q4" s="163"/>
      <c r="R4" s="162">
        <v>151</v>
      </c>
      <c r="S4" s="163"/>
      <c r="T4" s="162">
        <v>198</v>
      </c>
      <c r="U4" s="163"/>
      <c r="V4" s="162">
        <v>210</v>
      </c>
      <c r="W4" s="163"/>
      <c r="X4" s="162">
        <v>189</v>
      </c>
      <c r="Y4" s="163"/>
      <c r="Z4" s="162">
        <v>31</v>
      </c>
      <c r="AA4" s="163"/>
      <c r="AB4" s="164">
        <f aca="true" t="shared" si="0" ref="AB4:AC16">Z4+X4+V4+T4+R4+P4+N4+L4+J4+H4+F4+D4</f>
        <v>1844</v>
      </c>
      <c r="AC4" s="165"/>
    </row>
    <row r="5" spans="1:29" ht="36.75" customHeight="1">
      <c r="A5" s="150" t="s">
        <v>20</v>
      </c>
      <c r="B5" s="166" t="s">
        <v>21</v>
      </c>
      <c r="C5" s="167"/>
      <c r="D5" s="8">
        <v>120</v>
      </c>
      <c r="E5" s="9">
        <v>48</v>
      </c>
      <c r="F5" s="9">
        <v>125</v>
      </c>
      <c r="G5" s="9">
        <v>74</v>
      </c>
      <c r="H5" s="9">
        <v>319</v>
      </c>
      <c r="I5" s="9">
        <v>232</v>
      </c>
      <c r="J5" s="9">
        <v>398</v>
      </c>
      <c r="K5" s="9">
        <v>235</v>
      </c>
      <c r="L5" s="9">
        <v>299</v>
      </c>
      <c r="M5" s="9">
        <v>133</v>
      </c>
      <c r="N5" s="9">
        <v>404</v>
      </c>
      <c r="O5" s="9">
        <v>183</v>
      </c>
      <c r="P5" s="9">
        <v>509</v>
      </c>
      <c r="Q5" s="9">
        <v>226</v>
      </c>
      <c r="R5" s="9">
        <v>509</v>
      </c>
      <c r="S5" s="9">
        <v>232</v>
      </c>
      <c r="T5" s="9">
        <v>283</v>
      </c>
      <c r="U5" s="9">
        <v>141</v>
      </c>
      <c r="V5" s="9">
        <v>420</v>
      </c>
      <c r="W5" s="9">
        <v>264</v>
      </c>
      <c r="X5" s="9">
        <v>252</v>
      </c>
      <c r="Y5" s="9">
        <v>153</v>
      </c>
      <c r="Z5" s="9">
        <v>105</v>
      </c>
      <c r="AA5" s="9">
        <v>41</v>
      </c>
      <c r="AB5" s="10">
        <f t="shared" si="0"/>
        <v>3743</v>
      </c>
      <c r="AC5" s="11">
        <f>AA5+Y5+W5+U5+S5+Q5+O5+M5+K5+I5+G5+E5</f>
        <v>1962</v>
      </c>
    </row>
    <row r="6" spans="1:29" ht="33.75" customHeight="1">
      <c r="A6" s="150"/>
      <c r="B6" s="154" t="s">
        <v>22</v>
      </c>
      <c r="C6" s="155"/>
      <c r="D6" s="12">
        <v>95</v>
      </c>
      <c r="E6" s="13">
        <v>28</v>
      </c>
      <c r="F6" s="13">
        <v>90</v>
      </c>
      <c r="G6" s="12">
        <v>50</v>
      </c>
      <c r="H6" s="12">
        <v>53</v>
      </c>
      <c r="I6" s="12">
        <v>25</v>
      </c>
      <c r="J6" s="13">
        <v>77</v>
      </c>
      <c r="K6" s="13">
        <v>23</v>
      </c>
      <c r="L6" s="13">
        <v>75</v>
      </c>
      <c r="M6" s="13">
        <v>17</v>
      </c>
      <c r="N6" s="13">
        <v>86</v>
      </c>
      <c r="O6" s="13">
        <v>7</v>
      </c>
      <c r="P6" s="13">
        <v>193</v>
      </c>
      <c r="Q6" s="13">
        <v>74</v>
      </c>
      <c r="R6" s="13">
        <v>203</v>
      </c>
      <c r="S6" s="13">
        <v>104</v>
      </c>
      <c r="T6" s="13">
        <v>167</v>
      </c>
      <c r="U6" s="13">
        <v>66</v>
      </c>
      <c r="V6" s="13">
        <v>202</v>
      </c>
      <c r="W6" s="14">
        <v>108</v>
      </c>
      <c r="X6" s="14">
        <v>95</v>
      </c>
      <c r="Y6" s="14">
        <v>40</v>
      </c>
      <c r="Z6" s="14">
        <v>49</v>
      </c>
      <c r="AA6" s="15">
        <v>11</v>
      </c>
      <c r="AB6" s="16">
        <f t="shared" si="0"/>
        <v>1385</v>
      </c>
      <c r="AC6" s="17">
        <f>AA6+Y6+W6+U6+S6+Q6+O6+M6+K6+I6+G6+E6</f>
        <v>553</v>
      </c>
    </row>
    <row r="7" spans="1:29" ht="33.75" customHeight="1">
      <c r="A7" s="150"/>
      <c r="B7" s="154" t="s">
        <v>23</v>
      </c>
      <c r="C7" s="156"/>
      <c r="D7" s="12">
        <v>1</v>
      </c>
      <c r="E7" s="13">
        <v>0</v>
      </c>
      <c r="F7" s="13">
        <v>0</v>
      </c>
      <c r="G7" s="12">
        <v>0</v>
      </c>
      <c r="H7" s="12">
        <v>0</v>
      </c>
      <c r="I7" s="12">
        <v>0</v>
      </c>
      <c r="J7" s="13">
        <v>2</v>
      </c>
      <c r="K7" s="13">
        <v>0</v>
      </c>
      <c r="L7" s="13">
        <v>2</v>
      </c>
      <c r="M7" s="13">
        <v>0</v>
      </c>
      <c r="N7" s="13">
        <v>18</v>
      </c>
      <c r="O7" s="13">
        <v>11</v>
      </c>
      <c r="P7" s="13">
        <v>0</v>
      </c>
      <c r="Q7" s="13">
        <v>0</v>
      </c>
      <c r="R7" s="13">
        <v>54</v>
      </c>
      <c r="S7" s="13">
        <v>23</v>
      </c>
      <c r="T7" s="13">
        <v>0</v>
      </c>
      <c r="U7" s="13">
        <v>0</v>
      </c>
      <c r="V7" s="13">
        <v>0</v>
      </c>
      <c r="W7" s="14">
        <v>0</v>
      </c>
      <c r="X7" s="14">
        <v>49</v>
      </c>
      <c r="Y7" s="14">
        <v>45</v>
      </c>
      <c r="Z7" s="14">
        <v>20</v>
      </c>
      <c r="AA7" s="14">
        <v>16</v>
      </c>
      <c r="AB7" s="16">
        <f t="shared" si="0"/>
        <v>146</v>
      </c>
      <c r="AC7" s="17">
        <f>AA7+Y7+W7+U7+S7+Q7+O7+M7+K7+I7+G7+E7</f>
        <v>95</v>
      </c>
    </row>
    <row r="8" spans="1:29" ht="34.5" customHeight="1">
      <c r="A8" s="150"/>
      <c r="B8" s="168" t="s">
        <v>24</v>
      </c>
      <c r="C8" s="169"/>
      <c r="D8" s="18">
        <v>24</v>
      </c>
      <c r="E8" s="19">
        <v>20</v>
      </c>
      <c r="F8" s="19">
        <v>35</v>
      </c>
      <c r="G8" s="19">
        <v>24</v>
      </c>
      <c r="H8" s="19">
        <v>266</v>
      </c>
      <c r="I8" s="19">
        <v>207</v>
      </c>
      <c r="J8" s="19">
        <v>317</v>
      </c>
      <c r="K8" s="19">
        <v>212</v>
      </c>
      <c r="L8" s="19">
        <v>221</v>
      </c>
      <c r="M8" s="19">
        <v>116</v>
      </c>
      <c r="N8" s="19">
        <v>300</v>
      </c>
      <c r="O8" s="19">
        <v>165</v>
      </c>
      <c r="P8" s="19">
        <v>315</v>
      </c>
      <c r="Q8" s="19">
        <v>152</v>
      </c>
      <c r="R8" s="19">
        <v>252</v>
      </c>
      <c r="S8" s="19">
        <v>105</v>
      </c>
      <c r="T8" s="19">
        <v>115</v>
      </c>
      <c r="U8" s="19">
        <v>75</v>
      </c>
      <c r="V8" s="19">
        <v>215</v>
      </c>
      <c r="W8" s="19">
        <v>156</v>
      </c>
      <c r="X8" s="19">
        <v>108</v>
      </c>
      <c r="Y8" s="19">
        <v>68</v>
      </c>
      <c r="Z8" s="19">
        <v>35</v>
      </c>
      <c r="AA8" s="19">
        <v>13</v>
      </c>
      <c r="AB8" s="20">
        <f t="shared" si="0"/>
        <v>2203</v>
      </c>
      <c r="AC8" s="21">
        <f>AA8+Y8+W8+U8+S8+Q8+O8+M8+K8+I8+G8+E8</f>
        <v>1313</v>
      </c>
    </row>
    <row r="9" spans="1:29" ht="19.5" customHeight="1">
      <c r="A9" s="150"/>
      <c r="B9" s="159" t="s">
        <v>25</v>
      </c>
      <c r="C9" s="22" t="s">
        <v>26</v>
      </c>
      <c r="D9" s="23">
        <v>1</v>
      </c>
      <c r="E9" s="24">
        <v>1</v>
      </c>
      <c r="F9" s="24">
        <v>5</v>
      </c>
      <c r="G9" s="23">
        <v>5</v>
      </c>
      <c r="H9" s="23">
        <v>22</v>
      </c>
      <c r="I9" s="23">
        <v>11</v>
      </c>
      <c r="J9" s="24">
        <v>17</v>
      </c>
      <c r="K9" s="24">
        <v>5</v>
      </c>
      <c r="L9" s="24">
        <v>9</v>
      </c>
      <c r="M9" s="24">
        <v>1</v>
      </c>
      <c r="N9" s="24">
        <v>8</v>
      </c>
      <c r="O9" s="24">
        <v>2</v>
      </c>
      <c r="P9" s="24">
        <v>10</v>
      </c>
      <c r="Q9" s="24">
        <v>1</v>
      </c>
      <c r="R9" s="24">
        <v>16</v>
      </c>
      <c r="S9" s="24">
        <v>2</v>
      </c>
      <c r="T9" s="24">
        <v>8</v>
      </c>
      <c r="U9" s="24">
        <v>6</v>
      </c>
      <c r="V9" s="24">
        <v>13</v>
      </c>
      <c r="W9" s="25">
        <v>10</v>
      </c>
      <c r="X9" s="25">
        <v>1</v>
      </c>
      <c r="Y9" s="25">
        <v>1</v>
      </c>
      <c r="Z9" s="25">
        <v>0</v>
      </c>
      <c r="AA9" s="26">
        <v>0</v>
      </c>
      <c r="AB9" s="27">
        <f t="shared" si="0"/>
        <v>110</v>
      </c>
      <c r="AC9" s="28">
        <f>AA9+Y9+W9+U9+S9+Q9+O9+M9+K9+I9+G9+E9</f>
        <v>45</v>
      </c>
    </row>
    <row r="10" spans="1:29" ht="19.5" customHeight="1">
      <c r="A10" s="150"/>
      <c r="B10" s="160"/>
      <c r="C10" s="22" t="s">
        <v>27</v>
      </c>
      <c r="D10" s="23">
        <v>0</v>
      </c>
      <c r="E10" s="24">
        <v>0</v>
      </c>
      <c r="F10" s="24">
        <v>0</v>
      </c>
      <c r="G10" s="23">
        <v>0</v>
      </c>
      <c r="H10" s="23">
        <v>2</v>
      </c>
      <c r="I10" s="23">
        <v>2</v>
      </c>
      <c r="J10" s="24">
        <v>9</v>
      </c>
      <c r="K10" s="24">
        <v>2</v>
      </c>
      <c r="L10" s="24">
        <v>1</v>
      </c>
      <c r="M10" s="24">
        <v>1</v>
      </c>
      <c r="N10" s="24">
        <v>74</v>
      </c>
      <c r="O10" s="24">
        <v>30</v>
      </c>
      <c r="P10" s="24">
        <v>63</v>
      </c>
      <c r="Q10" s="24">
        <v>15</v>
      </c>
      <c r="R10" s="24">
        <v>21</v>
      </c>
      <c r="S10" s="24">
        <v>2</v>
      </c>
      <c r="T10" s="24">
        <v>3</v>
      </c>
      <c r="U10" s="24">
        <v>1</v>
      </c>
      <c r="V10" s="24">
        <v>11</v>
      </c>
      <c r="W10" s="25">
        <v>10</v>
      </c>
      <c r="X10" s="25">
        <v>0</v>
      </c>
      <c r="Y10" s="25">
        <v>0</v>
      </c>
      <c r="Z10" s="25">
        <v>0</v>
      </c>
      <c r="AA10" s="26">
        <v>0</v>
      </c>
      <c r="AB10" s="27">
        <f t="shared" si="0"/>
        <v>184</v>
      </c>
      <c r="AC10" s="28">
        <f t="shared" si="0"/>
        <v>63</v>
      </c>
    </row>
    <row r="11" spans="1:29" ht="19.5" customHeight="1">
      <c r="A11" s="150"/>
      <c r="B11" s="160"/>
      <c r="C11" s="22" t="s">
        <v>28</v>
      </c>
      <c r="D11" s="23">
        <v>7</v>
      </c>
      <c r="E11" s="24">
        <v>6</v>
      </c>
      <c r="F11" s="24">
        <v>3</v>
      </c>
      <c r="G11" s="23">
        <v>3</v>
      </c>
      <c r="H11" s="23">
        <v>5</v>
      </c>
      <c r="I11" s="23">
        <v>3</v>
      </c>
      <c r="J11" s="24">
        <v>14</v>
      </c>
      <c r="K11" s="24">
        <v>8</v>
      </c>
      <c r="L11" s="24">
        <v>27</v>
      </c>
      <c r="M11" s="24">
        <v>8</v>
      </c>
      <c r="N11" s="24">
        <v>12</v>
      </c>
      <c r="O11" s="24">
        <v>1</v>
      </c>
      <c r="P11" s="24">
        <v>46</v>
      </c>
      <c r="Q11" s="24">
        <v>1</v>
      </c>
      <c r="R11" s="24">
        <v>77</v>
      </c>
      <c r="S11" s="24">
        <v>19</v>
      </c>
      <c r="T11" s="24">
        <v>19</v>
      </c>
      <c r="U11" s="24">
        <v>10</v>
      </c>
      <c r="V11" s="24">
        <v>14</v>
      </c>
      <c r="W11" s="25">
        <v>6</v>
      </c>
      <c r="X11" s="25">
        <v>74</v>
      </c>
      <c r="Y11" s="25">
        <v>46</v>
      </c>
      <c r="Z11" s="25">
        <v>33</v>
      </c>
      <c r="AA11" s="26">
        <v>11</v>
      </c>
      <c r="AB11" s="27">
        <f t="shared" si="0"/>
        <v>331</v>
      </c>
      <c r="AC11" s="28">
        <f t="shared" si="0"/>
        <v>122</v>
      </c>
    </row>
    <row r="12" spans="1:29" ht="19.5" customHeight="1">
      <c r="A12" s="150"/>
      <c r="B12" s="160"/>
      <c r="C12" s="29" t="s">
        <v>29</v>
      </c>
      <c r="D12" s="23">
        <v>16</v>
      </c>
      <c r="E12" s="24">
        <v>13</v>
      </c>
      <c r="F12" s="24">
        <v>8</v>
      </c>
      <c r="G12" s="23">
        <v>4</v>
      </c>
      <c r="H12" s="23">
        <v>225</v>
      </c>
      <c r="I12" s="23">
        <v>186</v>
      </c>
      <c r="J12" s="24">
        <v>247</v>
      </c>
      <c r="K12" s="24">
        <v>179</v>
      </c>
      <c r="L12" s="24">
        <v>150</v>
      </c>
      <c r="M12" s="24">
        <v>88</v>
      </c>
      <c r="N12" s="24">
        <v>201</v>
      </c>
      <c r="O12" s="24">
        <v>130</v>
      </c>
      <c r="P12" s="24">
        <v>185</v>
      </c>
      <c r="Q12" s="24">
        <v>129</v>
      </c>
      <c r="R12" s="24">
        <v>132</v>
      </c>
      <c r="S12" s="24">
        <v>79</v>
      </c>
      <c r="T12" s="24">
        <v>81</v>
      </c>
      <c r="U12" s="24">
        <v>58</v>
      </c>
      <c r="V12" s="24">
        <v>174</v>
      </c>
      <c r="W12" s="25">
        <v>129</v>
      </c>
      <c r="X12" s="25">
        <v>30</v>
      </c>
      <c r="Y12" s="25">
        <v>20</v>
      </c>
      <c r="Z12" s="25">
        <v>2</v>
      </c>
      <c r="AA12" s="26">
        <v>2</v>
      </c>
      <c r="AB12" s="27">
        <f t="shared" si="0"/>
        <v>1451</v>
      </c>
      <c r="AC12" s="28">
        <f t="shared" si="0"/>
        <v>1017</v>
      </c>
    </row>
    <row r="13" spans="1:29" ht="19.5" customHeight="1">
      <c r="A13" s="150"/>
      <c r="B13" s="160"/>
      <c r="C13" s="29" t="s">
        <v>30</v>
      </c>
      <c r="D13" s="23">
        <v>0</v>
      </c>
      <c r="E13" s="24">
        <v>0</v>
      </c>
      <c r="F13" s="24">
        <v>0</v>
      </c>
      <c r="G13" s="23">
        <v>0</v>
      </c>
      <c r="H13" s="23">
        <v>0</v>
      </c>
      <c r="I13" s="23">
        <v>0</v>
      </c>
      <c r="J13" s="24">
        <v>0</v>
      </c>
      <c r="K13" s="24">
        <v>0</v>
      </c>
      <c r="L13" s="24">
        <v>1</v>
      </c>
      <c r="M13" s="24">
        <v>1</v>
      </c>
      <c r="N13" s="24">
        <v>0</v>
      </c>
      <c r="O13" s="24">
        <v>0</v>
      </c>
      <c r="P13" s="24">
        <v>2</v>
      </c>
      <c r="Q13" s="24">
        <v>2</v>
      </c>
      <c r="R13" s="24">
        <v>0</v>
      </c>
      <c r="S13" s="24">
        <v>0</v>
      </c>
      <c r="T13" s="24">
        <v>1</v>
      </c>
      <c r="U13" s="24">
        <v>0</v>
      </c>
      <c r="V13" s="24">
        <v>0</v>
      </c>
      <c r="W13" s="25">
        <v>0</v>
      </c>
      <c r="X13" s="25">
        <v>1</v>
      </c>
      <c r="Y13" s="25">
        <v>0</v>
      </c>
      <c r="Z13" s="25">
        <v>0</v>
      </c>
      <c r="AA13" s="26">
        <v>0</v>
      </c>
      <c r="AB13" s="27">
        <f t="shared" si="0"/>
        <v>5</v>
      </c>
      <c r="AC13" s="28">
        <f t="shared" si="0"/>
        <v>3</v>
      </c>
    </row>
    <row r="14" spans="1:29" ht="19.5" customHeight="1">
      <c r="A14" s="150"/>
      <c r="B14" s="160"/>
      <c r="C14" s="29" t="s">
        <v>31</v>
      </c>
      <c r="D14" s="30">
        <v>0</v>
      </c>
      <c r="E14" s="24">
        <v>0</v>
      </c>
      <c r="F14" s="31">
        <v>19</v>
      </c>
      <c r="G14" s="23">
        <v>12</v>
      </c>
      <c r="H14" s="32">
        <v>12</v>
      </c>
      <c r="I14" s="23">
        <v>5</v>
      </c>
      <c r="J14" s="31">
        <v>30</v>
      </c>
      <c r="K14" s="24">
        <v>18</v>
      </c>
      <c r="L14" s="31">
        <v>33</v>
      </c>
      <c r="M14" s="24">
        <v>17</v>
      </c>
      <c r="N14" s="31">
        <v>5</v>
      </c>
      <c r="O14" s="24">
        <v>2</v>
      </c>
      <c r="P14" s="31">
        <v>9</v>
      </c>
      <c r="Q14" s="24">
        <v>4</v>
      </c>
      <c r="R14" s="31">
        <v>6</v>
      </c>
      <c r="S14" s="24">
        <v>3</v>
      </c>
      <c r="T14" s="31">
        <v>3</v>
      </c>
      <c r="U14" s="24">
        <v>0</v>
      </c>
      <c r="V14" s="31">
        <v>3</v>
      </c>
      <c r="W14" s="25">
        <v>1</v>
      </c>
      <c r="X14" s="33">
        <v>2</v>
      </c>
      <c r="Y14" s="25">
        <v>1</v>
      </c>
      <c r="Z14" s="33">
        <v>0</v>
      </c>
      <c r="AA14" s="26">
        <v>0</v>
      </c>
      <c r="AB14" s="27">
        <f t="shared" si="0"/>
        <v>122</v>
      </c>
      <c r="AC14" s="28">
        <f t="shared" si="0"/>
        <v>63</v>
      </c>
    </row>
    <row r="15" spans="1:29" ht="19.5" customHeight="1">
      <c r="A15" s="150"/>
      <c r="B15" s="160"/>
      <c r="C15" s="29" t="s">
        <v>32</v>
      </c>
      <c r="D15" s="23">
        <v>0</v>
      </c>
      <c r="E15" s="24">
        <v>0</v>
      </c>
      <c r="F15" s="24">
        <v>0</v>
      </c>
      <c r="G15" s="23">
        <v>0</v>
      </c>
      <c r="H15" s="23">
        <v>0</v>
      </c>
      <c r="I15" s="23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25">
        <v>0</v>
      </c>
      <c r="AA15" s="26">
        <v>0</v>
      </c>
      <c r="AB15" s="27">
        <f t="shared" si="0"/>
        <v>0</v>
      </c>
      <c r="AC15" s="28">
        <f t="shared" si="0"/>
        <v>0</v>
      </c>
    </row>
    <row r="16" spans="1:29" ht="19.5" customHeight="1" thickBot="1">
      <c r="A16" s="150"/>
      <c r="B16" s="160"/>
      <c r="C16" s="34" t="s">
        <v>33</v>
      </c>
      <c r="D16" s="35">
        <v>0</v>
      </c>
      <c r="E16" s="36">
        <v>0</v>
      </c>
      <c r="F16" s="36">
        <v>0</v>
      </c>
      <c r="G16" s="35">
        <v>0</v>
      </c>
      <c r="H16" s="35">
        <v>0</v>
      </c>
      <c r="I16" s="35">
        <v>0</v>
      </c>
      <c r="J16" s="36">
        <v>2</v>
      </c>
      <c r="K16" s="36">
        <v>0</v>
      </c>
      <c r="L16" s="36">
        <v>1</v>
      </c>
      <c r="M16" s="36">
        <v>0</v>
      </c>
      <c r="N16" s="36">
        <v>0</v>
      </c>
      <c r="O16" s="36">
        <v>0</v>
      </c>
      <c r="P16" s="36">
        <v>1</v>
      </c>
      <c r="Q16" s="36">
        <v>0</v>
      </c>
      <c r="R16" s="36">
        <v>0</v>
      </c>
      <c r="S16" s="36">
        <v>0</v>
      </c>
      <c r="T16" s="36">
        <v>1</v>
      </c>
      <c r="U16" s="36">
        <v>0</v>
      </c>
      <c r="V16" s="36">
        <v>3</v>
      </c>
      <c r="W16" s="37">
        <v>0</v>
      </c>
      <c r="X16" s="37">
        <v>0</v>
      </c>
      <c r="Y16" s="37">
        <v>0</v>
      </c>
      <c r="Z16" s="37">
        <v>1</v>
      </c>
      <c r="AA16" s="38">
        <v>1</v>
      </c>
      <c r="AB16" s="27">
        <f t="shared" si="0"/>
        <v>9</v>
      </c>
      <c r="AC16" s="28">
        <f t="shared" si="0"/>
        <v>1</v>
      </c>
    </row>
    <row r="17" spans="1:29" ht="37.5" customHeight="1" thickBot="1">
      <c r="A17" s="39" t="s">
        <v>34</v>
      </c>
      <c r="B17" s="147" t="s">
        <v>35</v>
      </c>
      <c r="C17" s="148"/>
      <c r="D17" s="7">
        <v>219</v>
      </c>
      <c r="E17" s="6">
        <v>105</v>
      </c>
      <c r="F17" s="6">
        <v>185</v>
      </c>
      <c r="G17" s="6">
        <v>91</v>
      </c>
      <c r="H17" s="6">
        <v>287</v>
      </c>
      <c r="I17" s="6">
        <v>158</v>
      </c>
      <c r="J17" s="6">
        <v>408</v>
      </c>
      <c r="K17" s="6">
        <v>186</v>
      </c>
      <c r="L17" s="6">
        <v>234</v>
      </c>
      <c r="M17" s="6">
        <v>76</v>
      </c>
      <c r="N17" s="6">
        <v>243</v>
      </c>
      <c r="O17" s="6">
        <v>91</v>
      </c>
      <c r="P17" s="6">
        <v>315</v>
      </c>
      <c r="Q17" s="6">
        <v>127</v>
      </c>
      <c r="R17" s="6">
        <v>293</v>
      </c>
      <c r="S17" s="6">
        <v>127</v>
      </c>
      <c r="T17" s="6">
        <v>378</v>
      </c>
      <c r="U17" s="6">
        <v>223</v>
      </c>
      <c r="V17" s="6">
        <v>314</v>
      </c>
      <c r="W17" s="6">
        <v>191</v>
      </c>
      <c r="X17" s="6">
        <v>293</v>
      </c>
      <c r="Y17" s="6">
        <v>191</v>
      </c>
      <c r="Z17" s="6">
        <v>261</v>
      </c>
      <c r="AA17" s="6">
        <v>148</v>
      </c>
      <c r="AB17" s="40">
        <f>Z17+X17+V17+T17+R17+P17+N17+L17+J17+H17+F17+D17</f>
        <v>3430</v>
      </c>
      <c r="AC17" s="41">
        <f>AA17+Y17+W17+U17+S17+Q17+O17+M17+K17+I17+G17+E17</f>
        <v>1714</v>
      </c>
    </row>
    <row r="18" spans="1:29" ht="35.25" customHeight="1">
      <c r="A18" s="149" t="s">
        <v>36</v>
      </c>
      <c r="B18" s="152" t="s">
        <v>37</v>
      </c>
      <c r="C18" s="153"/>
      <c r="D18" s="42">
        <v>15</v>
      </c>
      <c r="E18" s="42">
        <v>9</v>
      </c>
      <c r="F18" s="42">
        <v>35</v>
      </c>
      <c r="G18" s="42">
        <v>23</v>
      </c>
      <c r="H18" s="42">
        <v>109</v>
      </c>
      <c r="I18" s="42">
        <v>69</v>
      </c>
      <c r="J18" s="42">
        <v>202</v>
      </c>
      <c r="K18" s="42">
        <v>133</v>
      </c>
      <c r="L18" s="42">
        <v>99</v>
      </c>
      <c r="M18" s="42">
        <v>58</v>
      </c>
      <c r="N18" s="42">
        <v>95</v>
      </c>
      <c r="O18" s="42">
        <v>41</v>
      </c>
      <c r="P18" s="42">
        <v>236</v>
      </c>
      <c r="Q18" s="42">
        <v>108</v>
      </c>
      <c r="R18" s="42">
        <v>115</v>
      </c>
      <c r="S18" s="42">
        <v>70</v>
      </c>
      <c r="T18" s="42">
        <v>124</v>
      </c>
      <c r="U18" s="42">
        <v>74</v>
      </c>
      <c r="V18" s="42">
        <v>82</v>
      </c>
      <c r="W18" s="42">
        <v>45</v>
      </c>
      <c r="X18" s="42">
        <v>153</v>
      </c>
      <c r="Y18" s="42">
        <v>104</v>
      </c>
      <c r="Z18" s="42">
        <v>55</v>
      </c>
      <c r="AA18" s="42">
        <v>25</v>
      </c>
      <c r="AB18" s="43">
        <f>Z18+X18+V18+T18+R18+P18+N18+L18+J18+H18+F18+D18</f>
        <v>1320</v>
      </c>
      <c r="AC18" s="44">
        <f>AA18+Y18+W18+U18+S18+Q18+O18+M18+K18+I18+G18+E18</f>
        <v>759</v>
      </c>
    </row>
    <row r="19" spans="1:29" ht="39.75" customHeight="1">
      <c r="A19" s="150"/>
      <c r="B19" s="154" t="s">
        <v>22</v>
      </c>
      <c r="C19" s="155"/>
      <c r="D19" s="12">
        <v>12</v>
      </c>
      <c r="E19" s="13">
        <v>8</v>
      </c>
      <c r="F19" s="13">
        <v>11</v>
      </c>
      <c r="G19" s="13">
        <v>3</v>
      </c>
      <c r="H19" s="13">
        <v>6</v>
      </c>
      <c r="I19" s="13">
        <v>4</v>
      </c>
      <c r="J19" s="13">
        <v>15</v>
      </c>
      <c r="K19" s="13">
        <v>2</v>
      </c>
      <c r="L19" s="13">
        <v>7</v>
      </c>
      <c r="M19" s="13">
        <v>3</v>
      </c>
      <c r="N19" s="13">
        <v>10</v>
      </c>
      <c r="O19" s="13">
        <v>3</v>
      </c>
      <c r="P19" s="13">
        <v>16</v>
      </c>
      <c r="Q19" s="13">
        <v>7</v>
      </c>
      <c r="R19" s="13">
        <v>23</v>
      </c>
      <c r="S19" s="13">
        <v>14</v>
      </c>
      <c r="T19" s="13">
        <v>18</v>
      </c>
      <c r="U19" s="13">
        <v>11</v>
      </c>
      <c r="V19" s="13">
        <v>15</v>
      </c>
      <c r="W19" s="13">
        <v>5</v>
      </c>
      <c r="X19" s="13">
        <v>23</v>
      </c>
      <c r="Y19" s="13">
        <v>21</v>
      </c>
      <c r="Z19" s="13">
        <v>6</v>
      </c>
      <c r="AA19" s="15">
        <v>2</v>
      </c>
      <c r="AB19" s="16">
        <f aca="true" t="shared" si="1" ref="AB19:AC29">Z19+X19+V19+T19+R19+P19+N19+L19+J19+H19+F19+D19</f>
        <v>162</v>
      </c>
      <c r="AC19" s="17">
        <f t="shared" si="1"/>
        <v>83</v>
      </c>
    </row>
    <row r="20" spans="1:29" ht="39.75" customHeight="1">
      <c r="A20" s="150"/>
      <c r="B20" s="154" t="s">
        <v>23</v>
      </c>
      <c r="C20" s="156"/>
      <c r="D20" s="12">
        <v>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2</v>
      </c>
      <c r="K20" s="13">
        <v>0</v>
      </c>
      <c r="L20" s="13">
        <v>0</v>
      </c>
      <c r="M20" s="13">
        <v>0</v>
      </c>
      <c r="N20" s="13">
        <v>6</v>
      </c>
      <c r="O20" s="13">
        <v>1</v>
      </c>
      <c r="P20" s="13">
        <v>0</v>
      </c>
      <c r="Q20" s="13">
        <v>0</v>
      </c>
      <c r="R20" s="13">
        <v>7</v>
      </c>
      <c r="S20" s="13">
        <v>0</v>
      </c>
      <c r="T20" s="13">
        <v>1</v>
      </c>
      <c r="U20" s="13">
        <v>1</v>
      </c>
      <c r="V20" s="13">
        <v>0</v>
      </c>
      <c r="W20" s="13">
        <v>0</v>
      </c>
      <c r="X20" s="13">
        <v>1</v>
      </c>
      <c r="Y20" s="13">
        <v>0</v>
      </c>
      <c r="Z20" s="13">
        <v>3</v>
      </c>
      <c r="AA20" s="14">
        <v>3</v>
      </c>
      <c r="AB20" s="16">
        <f t="shared" si="1"/>
        <v>21</v>
      </c>
      <c r="AC20" s="17">
        <f t="shared" si="1"/>
        <v>5</v>
      </c>
    </row>
    <row r="21" spans="1:29" ht="38.25" customHeight="1">
      <c r="A21" s="150"/>
      <c r="B21" s="157" t="s">
        <v>38</v>
      </c>
      <c r="C21" s="158"/>
      <c r="D21" s="18">
        <v>2</v>
      </c>
      <c r="E21" s="19">
        <v>1</v>
      </c>
      <c r="F21" s="19">
        <v>24</v>
      </c>
      <c r="G21" s="19">
        <v>20</v>
      </c>
      <c r="H21" s="19">
        <v>103</v>
      </c>
      <c r="I21" s="19">
        <v>65</v>
      </c>
      <c r="J21" s="19">
        <v>185</v>
      </c>
      <c r="K21" s="19">
        <v>131</v>
      </c>
      <c r="L21" s="19">
        <v>91</v>
      </c>
      <c r="M21" s="19">
        <v>55</v>
      </c>
      <c r="N21" s="19">
        <v>79</v>
      </c>
      <c r="O21" s="19">
        <v>37</v>
      </c>
      <c r="P21" s="19">
        <v>220</v>
      </c>
      <c r="Q21" s="19">
        <v>101</v>
      </c>
      <c r="R21" s="19">
        <v>85</v>
      </c>
      <c r="S21" s="19">
        <v>56</v>
      </c>
      <c r="T21" s="19">
        <v>105</v>
      </c>
      <c r="U21" s="19">
        <v>62</v>
      </c>
      <c r="V21" s="19">
        <v>67</v>
      </c>
      <c r="W21" s="19">
        <v>40</v>
      </c>
      <c r="X21" s="19">
        <v>129</v>
      </c>
      <c r="Y21" s="19">
        <v>83</v>
      </c>
      <c r="Z21" s="19">
        <v>44</v>
      </c>
      <c r="AA21" s="19">
        <v>19</v>
      </c>
      <c r="AB21" s="20">
        <f t="shared" si="1"/>
        <v>1134</v>
      </c>
      <c r="AC21" s="21">
        <f t="shared" si="1"/>
        <v>670</v>
      </c>
    </row>
    <row r="22" spans="1:29" ht="19.5" customHeight="1">
      <c r="A22" s="150"/>
      <c r="B22" s="159" t="s">
        <v>25</v>
      </c>
      <c r="C22" s="22" t="s">
        <v>39</v>
      </c>
      <c r="D22" s="23">
        <v>1</v>
      </c>
      <c r="E22" s="24">
        <v>1</v>
      </c>
      <c r="F22" s="24">
        <v>5</v>
      </c>
      <c r="G22" s="24">
        <v>5</v>
      </c>
      <c r="H22" s="24">
        <v>5</v>
      </c>
      <c r="I22" s="24">
        <v>5</v>
      </c>
      <c r="J22" s="24">
        <v>24</v>
      </c>
      <c r="K22" s="24">
        <v>14</v>
      </c>
      <c r="L22" s="24">
        <v>3</v>
      </c>
      <c r="M22" s="24">
        <v>3</v>
      </c>
      <c r="N22" s="24">
        <v>3</v>
      </c>
      <c r="O22" s="24">
        <v>0</v>
      </c>
      <c r="P22" s="24">
        <v>6</v>
      </c>
      <c r="Q22" s="24">
        <v>3</v>
      </c>
      <c r="R22" s="24">
        <v>0</v>
      </c>
      <c r="S22" s="24">
        <v>0</v>
      </c>
      <c r="T22" s="24">
        <v>7</v>
      </c>
      <c r="U22" s="24">
        <v>4</v>
      </c>
      <c r="V22" s="24">
        <v>8</v>
      </c>
      <c r="W22" s="24">
        <v>6</v>
      </c>
      <c r="X22" s="24">
        <v>4</v>
      </c>
      <c r="Y22" s="24">
        <v>3</v>
      </c>
      <c r="Z22" s="24">
        <v>0</v>
      </c>
      <c r="AA22" s="26">
        <v>0</v>
      </c>
      <c r="AB22" s="27">
        <f t="shared" si="1"/>
        <v>66</v>
      </c>
      <c r="AC22" s="28">
        <f t="shared" si="1"/>
        <v>44</v>
      </c>
    </row>
    <row r="23" spans="1:29" ht="19.5" customHeight="1">
      <c r="A23" s="150"/>
      <c r="B23" s="160"/>
      <c r="C23" s="22" t="s">
        <v>40</v>
      </c>
      <c r="D23" s="23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5</v>
      </c>
      <c r="K23" s="24">
        <v>4</v>
      </c>
      <c r="L23" s="24">
        <v>1</v>
      </c>
      <c r="M23" s="24">
        <v>0</v>
      </c>
      <c r="N23" s="24">
        <v>1</v>
      </c>
      <c r="O23" s="24">
        <v>1</v>
      </c>
      <c r="P23" s="24">
        <v>102</v>
      </c>
      <c r="Q23" s="24">
        <v>34</v>
      </c>
      <c r="R23" s="24">
        <v>3</v>
      </c>
      <c r="S23" s="24">
        <v>2</v>
      </c>
      <c r="T23" s="24">
        <v>5</v>
      </c>
      <c r="U23" s="24">
        <v>1</v>
      </c>
      <c r="V23" s="24">
        <v>5</v>
      </c>
      <c r="W23" s="24">
        <v>5</v>
      </c>
      <c r="X23" s="24">
        <v>5</v>
      </c>
      <c r="Y23" s="24">
        <v>4</v>
      </c>
      <c r="Z23" s="24">
        <v>0</v>
      </c>
      <c r="AA23" s="26">
        <v>0</v>
      </c>
      <c r="AB23" s="27">
        <f t="shared" si="1"/>
        <v>127</v>
      </c>
      <c r="AC23" s="28">
        <f t="shared" si="1"/>
        <v>51</v>
      </c>
    </row>
    <row r="24" spans="1:29" ht="19.5" customHeight="1">
      <c r="A24" s="150"/>
      <c r="B24" s="160"/>
      <c r="C24" s="22" t="s">
        <v>28</v>
      </c>
      <c r="D24" s="23">
        <v>1</v>
      </c>
      <c r="E24" s="24">
        <v>0</v>
      </c>
      <c r="F24" s="24">
        <v>0</v>
      </c>
      <c r="G24" s="24">
        <v>0</v>
      </c>
      <c r="H24" s="24">
        <v>5</v>
      </c>
      <c r="I24" s="24">
        <v>3</v>
      </c>
      <c r="J24" s="24">
        <v>6</v>
      </c>
      <c r="K24" s="24">
        <v>3</v>
      </c>
      <c r="L24" s="24">
        <v>20</v>
      </c>
      <c r="M24" s="24">
        <v>9</v>
      </c>
      <c r="N24" s="24">
        <v>14</v>
      </c>
      <c r="O24" s="24">
        <v>4</v>
      </c>
      <c r="P24" s="24">
        <v>9</v>
      </c>
      <c r="Q24" s="24">
        <v>1</v>
      </c>
      <c r="R24" s="24">
        <v>17</v>
      </c>
      <c r="S24" s="24">
        <v>4</v>
      </c>
      <c r="T24" s="24">
        <v>10</v>
      </c>
      <c r="U24" s="24">
        <v>6</v>
      </c>
      <c r="V24" s="24">
        <v>9</v>
      </c>
      <c r="W24" s="24">
        <v>2</v>
      </c>
      <c r="X24" s="24">
        <v>7</v>
      </c>
      <c r="Y24" s="24">
        <v>5</v>
      </c>
      <c r="Z24" s="24">
        <v>42</v>
      </c>
      <c r="AA24" s="26">
        <v>17</v>
      </c>
      <c r="AB24" s="27">
        <f t="shared" si="1"/>
        <v>140</v>
      </c>
      <c r="AC24" s="28">
        <f t="shared" si="1"/>
        <v>54</v>
      </c>
    </row>
    <row r="25" spans="1:29" ht="19.5" customHeight="1">
      <c r="A25" s="150"/>
      <c r="B25" s="160"/>
      <c r="C25" s="29" t="s">
        <v>41</v>
      </c>
      <c r="D25" s="23">
        <v>0</v>
      </c>
      <c r="E25" s="24">
        <v>0</v>
      </c>
      <c r="F25" s="24">
        <v>19</v>
      </c>
      <c r="G25" s="24">
        <v>15</v>
      </c>
      <c r="H25" s="24">
        <v>49</v>
      </c>
      <c r="I25" s="24">
        <v>38</v>
      </c>
      <c r="J25" s="24">
        <v>111</v>
      </c>
      <c r="K25" s="24">
        <v>89</v>
      </c>
      <c r="L25" s="24">
        <v>61</v>
      </c>
      <c r="M25" s="24">
        <v>42</v>
      </c>
      <c r="N25" s="24">
        <v>53</v>
      </c>
      <c r="O25" s="24">
        <v>30</v>
      </c>
      <c r="P25" s="24">
        <v>87</v>
      </c>
      <c r="Q25" s="24">
        <v>58</v>
      </c>
      <c r="R25" s="24">
        <v>56</v>
      </c>
      <c r="S25" s="24">
        <v>46</v>
      </c>
      <c r="T25" s="24">
        <v>71</v>
      </c>
      <c r="U25" s="24">
        <v>47</v>
      </c>
      <c r="V25" s="24">
        <v>42</v>
      </c>
      <c r="W25" s="24">
        <v>26</v>
      </c>
      <c r="X25" s="24">
        <v>100</v>
      </c>
      <c r="Y25" s="24">
        <v>67</v>
      </c>
      <c r="Z25" s="24">
        <v>1</v>
      </c>
      <c r="AA25" s="26">
        <v>1</v>
      </c>
      <c r="AB25" s="27">
        <f t="shared" si="1"/>
        <v>650</v>
      </c>
      <c r="AC25" s="28">
        <f t="shared" si="1"/>
        <v>459</v>
      </c>
    </row>
    <row r="26" spans="1:29" ht="19.5" customHeight="1">
      <c r="A26" s="150"/>
      <c r="B26" s="160"/>
      <c r="C26" s="29" t="s">
        <v>30</v>
      </c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0</v>
      </c>
      <c r="Q26" s="24">
        <v>0</v>
      </c>
      <c r="R26" s="24">
        <v>1</v>
      </c>
      <c r="S26" s="24">
        <v>1</v>
      </c>
      <c r="T26" s="24">
        <v>0</v>
      </c>
      <c r="U26" s="24">
        <v>0</v>
      </c>
      <c r="V26" s="24">
        <v>1</v>
      </c>
      <c r="W26" s="24">
        <v>1</v>
      </c>
      <c r="X26" s="24">
        <v>0</v>
      </c>
      <c r="Y26" s="24">
        <v>0</v>
      </c>
      <c r="Z26" s="24">
        <v>0</v>
      </c>
      <c r="AA26" s="26">
        <v>0</v>
      </c>
      <c r="AB26" s="27">
        <f t="shared" si="1"/>
        <v>5</v>
      </c>
      <c r="AC26" s="28">
        <f t="shared" si="1"/>
        <v>5</v>
      </c>
    </row>
    <row r="27" spans="1:29" ht="19.5" customHeight="1">
      <c r="A27" s="150"/>
      <c r="B27" s="160"/>
      <c r="C27" s="45" t="s">
        <v>31</v>
      </c>
      <c r="D27" s="23">
        <v>0</v>
      </c>
      <c r="E27" s="46">
        <v>0</v>
      </c>
      <c r="F27" s="47">
        <v>0</v>
      </c>
      <c r="G27" s="46">
        <v>0</v>
      </c>
      <c r="H27" s="47">
        <v>23</v>
      </c>
      <c r="I27" s="46">
        <v>13</v>
      </c>
      <c r="J27" s="31">
        <v>23</v>
      </c>
      <c r="K27" s="46">
        <v>12</v>
      </c>
      <c r="L27" s="47">
        <v>2</v>
      </c>
      <c r="M27" s="46">
        <v>1</v>
      </c>
      <c r="N27" s="47">
        <v>2</v>
      </c>
      <c r="O27" s="46">
        <v>1</v>
      </c>
      <c r="P27" s="47">
        <v>10</v>
      </c>
      <c r="Q27" s="47">
        <v>5</v>
      </c>
      <c r="R27" s="47">
        <v>3</v>
      </c>
      <c r="S27" s="47">
        <v>1</v>
      </c>
      <c r="T27" s="47">
        <v>5</v>
      </c>
      <c r="U27" s="46">
        <v>1</v>
      </c>
      <c r="V27" s="47">
        <v>3</v>
      </c>
      <c r="W27" s="46">
        <v>1</v>
      </c>
      <c r="X27" s="47">
        <v>13</v>
      </c>
      <c r="Y27" s="46">
        <v>8</v>
      </c>
      <c r="Z27" s="47">
        <v>0</v>
      </c>
      <c r="AA27" s="48">
        <v>0</v>
      </c>
      <c r="AB27" s="27">
        <f t="shared" si="1"/>
        <v>84</v>
      </c>
      <c r="AC27" s="28">
        <f t="shared" si="1"/>
        <v>43</v>
      </c>
    </row>
    <row r="28" spans="1:29" ht="19.5" customHeight="1">
      <c r="A28" s="150"/>
      <c r="B28" s="160"/>
      <c r="C28" s="49" t="s">
        <v>32</v>
      </c>
      <c r="D28" s="50">
        <v>0</v>
      </c>
      <c r="E28" s="51">
        <v>0</v>
      </c>
      <c r="F28" s="51">
        <v>0</v>
      </c>
      <c r="G28" s="50">
        <v>0</v>
      </c>
      <c r="H28" s="50">
        <v>0</v>
      </c>
      <c r="I28" s="50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2">
        <v>0</v>
      </c>
      <c r="X28" s="52">
        <v>0</v>
      </c>
      <c r="Y28" s="52">
        <v>0</v>
      </c>
      <c r="Z28" s="52">
        <v>0</v>
      </c>
      <c r="AA28" s="53">
        <v>0</v>
      </c>
      <c r="AB28" s="27">
        <f t="shared" si="1"/>
        <v>0</v>
      </c>
      <c r="AC28" s="28">
        <f t="shared" si="1"/>
        <v>0</v>
      </c>
    </row>
    <row r="29" spans="1:29" ht="19.5" customHeight="1" thickBot="1">
      <c r="A29" s="151"/>
      <c r="B29" s="161"/>
      <c r="C29" s="54" t="s">
        <v>33</v>
      </c>
      <c r="D29" s="55">
        <v>0</v>
      </c>
      <c r="E29" s="56">
        <v>0</v>
      </c>
      <c r="F29" s="56">
        <v>0</v>
      </c>
      <c r="G29" s="55">
        <v>0</v>
      </c>
      <c r="H29" s="55">
        <v>0</v>
      </c>
      <c r="I29" s="55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7">
        <v>0</v>
      </c>
      <c r="X29" s="57">
        <v>0</v>
      </c>
      <c r="Y29" s="57">
        <v>0</v>
      </c>
      <c r="Z29" s="57">
        <v>2</v>
      </c>
      <c r="AA29" s="58">
        <v>1</v>
      </c>
      <c r="AB29" s="59">
        <f t="shared" si="1"/>
        <v>2</v>
      </c>
      <c r="AC29" s="60">
        <f t="shared" si="1"/>
        <v>1</v>
      </c>
    </row>
    <row r="30" spans="9:12" ht="12.75">
      <c r="I30" s="61"/>
      <c r="J30" s="62"/>
      <c r="L30" s="61"/>
    </row>
    <row r="31" ht="13.5" customHeight="1"/>
  </sheetData>
  <sheetProtection/>
  <mergeCells count="43"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Z4:AA4"/>
    <mergeCell ref="AB4:AC4"/>
    <mergeCell ref="A5:A16"/>
    <mergeCell ref="B5:C5"/>
    <mergeCell ref="B6:C6"/>
    <mergeCell ref="B7:C7"/>
    <mergeCell ref="B8:C8"/>
    <mergeCell ref="B9:B16"/>
    <mergeCell ref="N4:O4"/>
    <mergeCell ref="P4:Q4"/>
    <mergeCell ref="B17:C17"/>
    <mergeCell ref="A18:A29"/>
    <mergeCell ref="B18:C18"/>
    <mergeCell ref="B19:C19"/>
    <mergeCell ref="B20:C20"/>
    <mergeCell ref="B21:C21"/>
    <mergeCell ref="B22:B2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75" zoomScaleNormal="75" zoomScalePageLayoutView="0" workbookViewId="0" topLeftCell="A1">
      <selection activeCell="V15" sqref="V15"/>
    </sheetView>
  </sheetViews>
  <sheetFormatPr defaultColWidth="9.00390625" defaultRowHeight="12.75"/>
  <cols>
    <col min="1" max="1" width="3.25390625" style="130" customWidth="1"/>
    <col min="2" max="2" width="2.875" style="130" customWidth="1"/>
    <col min="3" max="3" width="27.375" style="131" customWidth="1"/>
    <col min="4" max="16" width="8.75390625" style="0" customWidth="1"/>
    <col min="17" max="17" width="10.00390625" style="132" customWidth="1"/>
  </cols>
  <sheetData>
    <row r="1" spans="1:17" s="63" customFormat="1" ht="34.5" customHeight="1" thickBot="1">
      <c r="A1" s="203" t="s">
        <v>42</v>
      </c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31.5" customHeight="1" thickBot="1">
      <c r="A2" s="205" t="s">
        <v>2</v>
      </c>
      <c r="B2" s="206"/>
      <c r="C2" s="207"/>
      <c r="D2" s="64" t="s">
        <v>43</v>
      </c>
      <c r="E2" s="65" t="s">
        <v>3</v>
      </c>
      <c r="F2" s="65" t="s">
        <v>4</v>
      </c>
      <c r="G2" s="66" t="s">
        <v>5</v>
      </c>
      <c r="H2" s="65" t="s">
        <v>6</v>
      </c>
      <c r="I2" s="66" t="s">
        <v>7</v>
      </c>
      <c r="J2" s="65" t="s">
        <v>8</v>
      </c>
      <c r="K2" s="66" t="s">
        <v>9</v>
      </c>
      <c r="L2" s="65" t="s">
        <v>10</v>
      </c>
      <c r="M2" s="66" t="s">
        <v>11</v>
      </c>
      <c r="N2" s="65" t="s">
        <v>12</v>
      </c>
      <c r="O2" s="64" t="s">
        <v>13</v>
      </c>
      <c r="P2" s="64" t="s">
        <v>14</v>
      </c>
      <c r="Q2" s="67" t="s">
        <v>44</v>
      </c>
    </row>
    <row r="3" spans="1:17" ht="24.75" customHeight="1">
      <c r="A3" s="208"/>
      <c r="B3" s="209"/>
      <c r="C3" s="210"/>
      <c r="D3" s="68">
        <v>67</v>
      </c>
      <c r="E3" s="69">
        <v>31</v>
      </c>
      <c r="F3" s="69">
        <v>95</v>
      </c>
      <c r="G3" s="70">
        <v>137</v>
      </c>
      <c r="H3" s="69">
        <v>243</v>
      </c>
      <c r="I3" s="70">
        <v>130</v>
      </c>
      <c r="J3" s="69">
        <v>141</v>
      </c>
      <c r="K3" s="70">
        <v>288</v>
      </c>
      <c r="L3" s="69">
        <v>151</v>
      </c>
      <c r="M3" s="70">
        <v>198</v>
      </c>
      <c r="N3" s="69">
        <v>210</v>
      </c>
      <c r="O3" s="68">
        <v>189</v>
      </c>
      <c r="P3" s="68">
        <v>31</v>
      </c>
      <c r="Q3" s="71"/>
    </row>
    <row r="4" spans="1:18" s="77" customFormat="1" ht="34.5" customHeight="1">
      <c r="A4" s="72" t="s">
        <v>45</v>
      </c>
      <c r="B4" s="211" t="s">
        <v>46</v>
      </c>
      <c r="C4" s="212"/>
      <c r="D4" s="73">
        <v>67</v>
      </c>
      <c r="E4" s="74">
        <f aca="true" t="shared" si="0" ref="E4:P4">E19+E22+E25+E28+E31+E34+E37</f>
        <v>31</v>
      </c>
      <c r="F4" s="74">
        <f t="shared" si="0"/>
        <v>95</v>
      </c>
      <c r="G4" s="74">
        <f t="shared" si="0"/>
        <v>137</v>
      </c>
      <c r="H4" s="74">
        <f t="shared" si="0"/>
        <v>243</v>
      </c>
      <c r="I4" s="74">
        <f t="shared" si="0"/>
        <v>130</v>
      </c>
      <c r="J4" s="74">
        <f t="shared" si="0"/>
        <v>141</v>
      </c>
      <c r="K4" s="74">
        <f t="shared" si="0"/>
        <v>288</v>
      </c>
      <c r="L4" s="74">
        <f t="shared" si="0"/>
        <v>151</v>
      </c>
      <c r="M4" s="74">
        <f>M19+M22+M25+M28+M31+M34+M37</f>
        <v>198</v>
      </c>
      <c r="N4" s="74">
        <f t="shared" si="0"/>
        <v>210</v>
      </c>
      <c r="O4" s="74">
        <f t="shared" si="0"/>
        <v>189</v>
      </c>
      <c r="P4" s="74">
        <f t="shared" si="0"/>
        <v>31</v>
      </c>
      <c r="Q4" s="75">
        <f>E4+F4+G4+H4+I4+J4+K4+L4+M4+N4+O4+P4</f>
        <v>1844</v>
      </c>
      <c r="R4" s="76">
        <f>Q16+Q19+Q37</f>
        <v>1844</v>
      </c>
    </row>
    <row r="5" spans="1:17" s="80" customFormat="1" ht="12" customHeight="1">
      <c r="A5" s="72"/>
      <c r="B5" s="213" t="s">
        <v>47</v>
      </c>
      <c r="C5" s="214"/>
      <c r="D5" s="78">
        <v>-85</v>
      </c>
      <c r="E5" s="78">
        <f>E4-D4</f>
        <v>-36</v>
      </c>
      <c r="F5" s="78">
        <f aca="true" t="shared" si="1" ref="F5:P5">F4-E4</f>
        <v>64</v>
      </c>
      <c r="G5" s="78">
        <f t="shared" si="1"/>
        <v>42</v>
      </c>
      <c r="H5" s="78">
        <f t="shared" si="1"/>
        <v>106</v>
      </c>
      <c r="I5" s="78">
        <f t="shared" si="1"/>
        <v>-113</v>
      </c>
      <c r="J5" s="78">
        <f t="shared" si="1"/>
        <v>11</v>
      </c>
      <c r="K5" s="78">
        <f t="shared" si="1"/>
        <v>147</v>
      </c>
      <c r="L5" s="78">
        <f t="shared" si="1"/>
        <v>-137</v>
      </c>
      <c r="M5" s="78">
        <f t="shared" si="1"/>
        <v>47</v>
      </c>
      <c r="N5" s="78">
        <f t="shared" si="1"/>
        <v>12</v>
      </c>
      <c r="O5" s="78">
        <f t="shared" si="1"/>
        <v>-21</v>
      </c>
      <c r="P5" s="78">
        <f t="shared" si="1"/>
        <v>-158</v>
      </c>
      <c r="Q5" s="79"/>
    </row>
    <row r="6" spans="1:17" ht="21.75" customHeight="1">
      <c r="A6" s="81"/>
      <c r="B6" s="215" t="s">
        <v>48</v>
      </c>
      <c r="C6" s="216"/>
      <c r="D6" s="82">
        <v>37</v>
      </c>
      <c r="E6" s="83">
        <f>E20+E23+E26+E29+E32+E35+E38</f>
        <v>7</v>
      </c>
      <c r="F6" s="83">
        <f aca="true" t="shared" si="2" ref="F6:P6">F20+F23+F26+F29+F32+F35+F38</f>
        <v>47</v>
      </c>
      <c r="G6" s="83">
        <f t="shared" si="2"/>
        <v>65</v>
      </c>
      <c r="H6" s="83">
        <f t="shared" si="2"/>
        <v>136</v>
      </c>
      <c r="I6" s="83">
        <f t="shared" si="2"/>
        <v>59</v>
      </c>
      <c r="J6" s="83">
        <f t="shared" si="2"/>
        <v>50</v>
      </c>
      <c r="K6" s="83">
        <f t="shared" si="2"/>
        <v>122</v>
      </c>
      <c r="L6" s="83">
        <f t="shared" si="2"/>
        <v>55</v>
      </c>
      <c r="M6" s="83">
        <f t="shared" si="2"/>
        <v>69</v>
      </c>
      <c r="N6" s="83">
        <f t="shared" si="2"/>
        <v>41</v>
      </c>
      <c r="O6" s="83">
        <f t="shared" si="2"/>
        <v>86</v>
      </c>
      <c r="P6" s="83">
        <f t="shared" si="2"/>
        <v>6</v>
      </c>
      <c r="Q6" s="84">
        <f>E6+F6+G6+H6+I6+J6+K6+L6+M6+N6+O6+P6</f>
        <v>743</v>
      </c>
    </row>
    <row r="7" spans="1:17" s="80" customFormat="1" ht="12.75" customHeight="1">
      <c r="A7" s="81"/>
      <c r="B7" s="195" t="s">
        <v>47</v>
      </c>
      <c r="C7" s="196"/>
      <c r="D7" s="86">
        <v>-62</v>
      </c>
      <c r="E7" s="86">
        <f>E6-D6</f>
        <v>-30</v>
      </c>
      <c r="F7" s="86">
        <f aca="true" t="shared" si="3" ref="F7:P7">F6-E6</f>
        <v>40</v>
      </c>
      <c r="G7" s="86">
        <f t="shared" si="3"/>
        <v>18</v>
      </c>
      <c r="H7" s="86">
        <f t="shared" si="3"/>
        <v>71</v>
      </c>
      <c r="I7" s="86">
        <f t="shared" si="3"/>
        <v>-77</v>
      </c>
      <c r="J7" s="86">
        <f t="shared" si="3"/>
        <v>-9</v>
      </c>
      <c r="K7" s="86">
        <f t="shared" si="3"/>
        <v>72</v>
      </c>
      <c r="L7" s="86">
        <f t="shared" si="3"/>
        <v>-67</v>
      </c>
      <c r="M7" s="86">
        <f t="shared" si="3"/>
        <v>14</v>
      </c>
      <c r="N7" s="86">
        <f t="shared" si="3"/>
        <v>-28</v>
      </c>
      <c r="O7" s="86">
        <f t="shared" si="3"/>
        <v>45</v>
      </c>
      <c r="P7" s="86">
        <f t="shared" si="3"/>
        <v>-80</v>
      </c>
      <c r="Q7" s="87"/>
    </row>
    <row r="8" spans="1:17" ht="15.75" customHeight="1">
      <c r="A8" s="81"/>
      <c r="B8" s="197" t="s">
        <v>49</v>
      </c>
      <c r="C8" s="88" t="s">
        <v>50</v>
      </c>
      <c r="D8" s="89">
        <v>4175</v>
      </c>
      <c r="E8" s="90">
        <v>4556</v>
      </c>
      <c r="F8" s="90">
        <v>4758</v>
      </c>
      <c r="G8" s="91">
        <v>4737</v>
      </c>
      <c r="H8" s="90">
        <v>4434</v>
      </c>
      <c r="I8" s="91">
        <v>4275</v>
      </c>
      <c r="J8" s="90">
        <v>4075</v>
      </c>
      <c r="K8" s="91">
        <v>4028</v>
      </c>
      <c r="L8" s="90">
        <v>3838</v>
      </c>
      <c r="M8" s="91">
        <v>3830</v>
      </c>
      <c r="N8" s="90">
        <v>3860</v>
      </c>
      <c r="O8" s="89">
        <v>3904</v>
      </c>
      <c r="P8" s="89">
        <v>4203</v>
      </c>
      <c r="Q8" s="92"/>
    </row>
    <row r="9" spans="1:17" ht="21" customHeight="1">
      <c r="A9" s="81"/>
      <c r="B9" s="198"/>
      <c r="C9" s="93" t="s">
        <v>51</v>
      </c>
      <c r="D9" s="94">
        <v>62.3134328358209</v>
      </c>
      <c r="E9" s="94">
        <f aca="true" t="shared" si="4" ref="E9:P9">E8/E4</f>
        <v>146.96774193548387</v>
      </c>
      <c r="F9" s="94">
        <f t="shared" si="4"/>
        <v>50.084210526315786</v>
      </c>
      <c r="G9" s="94">
        <f t="shared" si="4"/>
        <v>34.57664233576642</v>
      </c>
      <c r="H9" s="94">
        <f t="shared" si="4"/>
        <v>18.246913580246915</v>
      </c>
      <c r="I9" s="94">
        <f>I8/I4</f>
        <v>32.88461538461539</v>
      </c>
      <c r="J9" s="94">
        <f>J8/J4</f>
        <v>28.900709219858157</v>
      </c>
      <c r="K9" s="94">
        <f t="shared" si="4"/>
        <v>13.98611111111111</v>
      </c>
      <c r="L9" s="94">
        <f t="shared" si="4"/>
        <v>25.417218543046356</v>
      </c>
      <c r="M9" s="94">
        <f t="shared" si="4"/>
        <v>19.343434343434343</v>
      </c>
      <c r="N9" s="94">
        <f t="shared" si="4"/>
        <v>18.38095238095238</v>
      </c>
      <c r="O9" s="94">
        <f t="shared" si="4"/>
        <v>20.656084656084655</v>
      </c>
      <c r="P9" s="94">
        <f t="shared" si="4"/>
        <v>135.58064516129033</v>
      </c>
      <c r="Q9" s="95"/>
    </row>
    <row r="10" spans="1:17" ht="17.25" customHeight="1">
      <c r="A10" s="81"/>
      <c r="B10" s="198"/>
      <c r="C10" s="96" t="s">
        <v>52</v>
      </c>
      <c r="D10" s="97">
        <v>76</v>
      </c>
      <c r="E10" s="97">
        <v>120</v>
      </c>
      <c r="F10" s="97">
        <v>125</v>
      </c>
      <c r="G10" s="97">
        <v>319</v>
      </c>
      <c r="H10" s="97">
        <v>398</v>
      </c>
      <c r="I10" s="97">
        <v>299</v>
      </c>
      <c r="J10" s="97">
        <v>404</v>
      </c>
      <c r="K10" s="97">
        <v>509</v>
      </c>
      <c r="L10" s="97">
        <v>509</v>
      </c>
      <c r="M10" s="97">
        <v>283</v>
      </c>
      <c r="N10" s="97">
        <v>420</v>
      </c>
      <c r="O10" s="97">
        <v>252</v>
      </c>
      <c r="P10" s="97">
        <v>105</v>
      </c>
      <c r="Q10" s="92"/>
    </row>
    <row r="11" spans="1:17" ht="21" customHeight="1">
      <c r="A11" s="81"/>
      <c r="B11" s="198"/>
      <c r="C11" s="93" t="s">
        <v>53</v>
      </c>
      <c r="D11" s="98">
        <v>1.1343283582089552</v>
      </c>
      <c r="E11" s="98">
        <f aca="true" t="shared" si="5" ref="E11:P11">E10/E4</f>
        <v>3.870967741935484</v>
      </c>
      <c r="F11" s="98">
        <f t="shared" si="5"/>
        <v>1.3157894736842106</v>
      </c>
      <c r="G11" s="98">
        <f t="shared" si="5"/>
        <v>2.3284671532846715</v>
      </c>
      <c r="H11" s="98">
        <f t="shared" si="5"/>
        <v>1.6378600823045268</v>
      </c>
      <c r="I11" s="98">
        <f t="shared" si="5"/>
        <v>2.3</v>
      </c>
      <c r="J11" s="98">
        <f t="shared" si="5"/>
        <v>2.8652482269503547</v>
      </c>
      <c r="K11" s="98">
        <f t="shared" si="5"/>
        <v>1.7673611111111112</v>
      </c>
      <c r="L11" s="98">
        <f t="shared" si="5"/>
        <v>3.370860927152318</v>
      </c>
      <c r="M11" s="98">
        <f t="shared" si="5"/>
        <v>1.4292929292929293</v>
      </c>
      <c r="N11" s="98">
        <f t="shared" si="5"/>
        <v>2</v>
      </c>
      <c r="O11" s="98">
        <f t="shared" si="5"/>
        <v>1.3333333333333333</v>
      </c>
      <c r="P11" s="98">
        <f t="shared" si="5"/>
        <v>3.3870967741935485</v>
      </c>
      <c r="Q11" s="95"/>
    </row>
    <row r="12" spans="1:17" s="80" customFormat="1" ht="30" customHeight="1">
      <c r="A12" s="81"/>
      <c r="B12" s="198"/>
      <c r="C12" s="99" t="s">
        <v>54</v>
      </c>
      <c r="D12" s="100">
        <v>11</v>
      </c>
      <c r="E12" s="101">
        <v>7</v>
      </c>
      <c r="F12" s="101">
        <v>21</v>
      </c>
      <c r="G12" s="102">
        <v>35</v>
      </c>
      <c r="H12" s="101">
        <v>49</v>
      </c>
      <c r="I12" s="101">
        <v>27</v>
      </c>
      <c r="J12" s="101">
        <v>19</v>
      </c>
      <c r="K12" s="101">
        <v>38</v>
      </c>
      <c r="L12" s="101">
        <v>38</v>
      </c>
      <c r="M12" s="100">
        <v>44</v>
      </c>
      <c r="N12" s="101">
        <v>35</v>
      </c>
      <c r="O12" s="100">
        <v>49</v>
      </c>
      <c r="P12" s="100">
        <v>6</v>
      </c>
      <c r="Q12" s="103">
        <f>E12+F12+G12+H12+I12+J12+K12+L12+M12+N12+O12+P12</f>
        <v>368</v>
      </c>
    </row>
    <row r="13" spans="1:17" s="80" customFormat="1" ht="14.25" customHeight="1">
      <c r="A13" s="72"/>
      <c r="B13" s="198"/>
      <c r="C13" s="104" t="s">
        <v>55</v>
      </c>
      <c r="D13" s="105">
        <v>16.417910447761194</v>
      </c>
      <c r="E13" s="105">
        <f aca="true" t="shared" si="6" ref="E13:Q13">E12/E4%</f>
        <v>22.580645161290324</v>
      </c>
      <c r="F13" s="105">
        <f t="shared" si="6"/>
        <v>22.105263157894736</v>
      </c>
      <c r="G13" s="105">
        <f t="shared" si="6"/>
        <v>25.54744525547445</v>
      </c>
      <c r="H13" s="105">
        <f t="shared" si="6"/>
        <v>20.16460905349794</v>
      </c>
      <c r="I13" s="105">
        <f t="shared" si="6"/>
        <v>20.76923076923077</v>
      </c>
      <c r="J13" s="105">
        <f t="shared" si="6"/>
        <v>13.47517730496454</v>
      </c>
      <c r="K13" s="105">
        <f t="shared" si="6"/>
        <v>13.194444444444445</v>
      </c>
      <c r="L13" s="105">
        <f t="shared" si="6"/>
        <v>25.165562913907284</v>
      </c>
      <c r="M13" s="105">
        <f t="shared" si="6"/>
        <v>22.22222222222222</v>
      </c>
      <c r="N13" s="105">
        <f t="shared" si="6"/>
        <v>16.666666666666664</v>
      </c>
      <c r="O13" s="105">
        <f t="shared" si="6"/>
        <v>25.925925925925927</v>
      </c>
      <c r="P13" s="105">
        <f t="shared" si="6"/>
        <v>19.35483870967742</v>
      </c>
      <c r="Q13" s="106">
        <f t="shared" si="6"/>
        <v>19.956616052060735</v>
      </c>
    </row>
    <row r="14" spans="1:17" s="80" customFormat="1" ht="30" customHeight="1">
      <c r="A14" s="72"/>
      <c r="B14" s="198"/>
      <c r="C14" s="99" t="s">
        <v>56</v>
      </c>
      <c r="D14" s="100">
        <v>14</v>
      </c>
      <c r="E14" s="101">
        <v>7</v>
      </c>
      <c r="F14" s="107">
        <v>24</v>
      </c>
      <c r="G14" s="102">
        <v>52</v>
      </c>
      <c r="H14" s="107">
        <v>60</v>
      </c>
      <c r="I14" s="107">
        <v>26</v>
      </c>
      <c r="J14" s="107">
        <v>13</v>
      </c>
      <c r="K14" s="107">
        <v>50</v>
      </c>
      <c r="L14" s="107">
        <v>29</v>
      </c>
      <c r="M14" s="108">
        <v>50</v>
      </c>
      <c r="N14" s="107">
        <v>35</v>
      </c>
      <c r="O14" s="100">
        <v>45</v>
      </c>
      <c r="P14" s="100">
        <v>3</v>
      </c>
      <c r="Q14" s="103">
        <f>E14+F14+G14+H14+I14+J14+K14+L14+M14+N14+O14+P14</f>
        <v>394</v>
      </c>
    </row>
    <row r="15" spans="1:17" s="80" customFormat="1" ht="14.25" customHeight="1" thickBot="1">
      <c r="A15" s="109"/>
      <c r="B15" s="199"/>
      <c r="C15" s="85" t="s">
        <v>55</v>
      </c>
      <c r="D15" s="110">
        <v>37.83783783783784</v>
      </c>
      <c r="E15" s="110">
        <f>E14/E6%</f>
        <v>99.99999999999999</v>
      </c>
      <c r="F15" s="110">
        <f>F14/F6%</f>
        <v>51.06382978723405</v>
      </c>
      <c r="G15" s="110">
        <f>G14/G6%</f>
        <v>80</v>
      </c>
      <c r="H15" s="110">
        <f>H14/H6%</f>
        <v>44.11764705882353</v>
      </c>
      <c r="I15" s="110">
        <f aca="true" t="shared" si="7" ref="I15:P15">I14/I6%</f>
        <v>44.067796610169495</v>
      </c>
      <c r="J15" s="110">
        <f t="shared" si="7"/>
        <v>26</v>
      </c>
      <c r="K15" s="110">
        <f t="shared" si="7"/>
        <v>40.98360655737705</v>
      </c>
      <c r="L15" s="110">
        <f t="shared" si="7"/>
        <v>52.72727272727272</v>
      </c>
      <c r="M15" s="110">
        <f t="shared" si="7"/>
        <v>72.46376811594203</v>
      </c>
      <c r="N15" s="110">
        <f t="shared" si="7"/>
        <v>85.3658536585366</v>
      </c>
      <c r="O15" s="110">
        <f t="shared" si="7"/>
        <v>52.32558139534884</v>
      </c>
      <c r="P15" s="110">
        <f t="shared" si="7"/>
        <v>50</v>
      </c>
      <c r="Q15" s="111">
        <f>Q14/Q6%</f>
        <v>53.02826379542396</v>
      </c>
    </row>
    <row r="16" spans="1:17" s="80" customFormat="1" ht="29.25" customHeight="1">
      <c r="A16" s="192" t="s">
        <v>20</v>
      </c>
      <c r="B16" s="200" t="s">
        <v>57</v>
      </c>
      <c r="C16" s="185"/>
      <c r="D16" s="114">
        <v>19</v>
      </c>
      <c r="E16" s="114">
        <f>E4-E19-E37</f>
        <v>1</v>
      </c>
      <c r="F16" s="114">
        <f aca="true" t="shared" si="8" ref="F16:P16">F4-F19-F37</f>
        <v>24</v>
      </c>
      <c r="G16" s="114">
        <f t="shared" si="8"/>
        <v>77</v>
      </c>
      <c r="H16" s="114">
        <f t="shared" si="8"/>
        <v>164</v>
      </c>
      <c r="I16" s="114">
        <f t="shared" si="8"/>
        <v>68</v>
      </c>
      <c r="J16" s="114">
        <f t="shared" si="8"/>
        <v>60</v>
      </c>
      <c r="K16" s="114">
        <f t="shared" si="8"/>
        <v>205</v>
      </c>
      <c r="L16" s="114">
        <f t="shared" si="8"/>
        <v>63</v>
      </c>
      <c r="M16" s="114">
        <f t="shared" si="8"/>
        <v>88</v>
      </c>
      <c r="N16" s="114">
        <f t="shared" si="8"/>
        <v>59</v>
      </c>
      <c r="O16" s="114">
        <f t="shared" si="8"/>
        <v>122</v>
      </c>
      <c r="P16" s="114">
        <f t="shared" si="8"/>
        <v>1</v>
      </c>
      <c r="Q16" s="115">
        <f>E16+F16+G16+H16+I16+J16+K16+L16+M16+N16+O16+P16</f>
        <v>932</v>
      </c>
    </row>
    <row r="17" spans="1:17" s="80" customFormat="1" ht="14.25" customHeight="1">
      <c r="A17" s="193"/>
      <c r="B17" s="201" t="s">
        <v>48</v>
      </c>
      <c r="C17" s="187"/>
      <c r="D17" s="118">
        <v>12</v>
      </c>
      <c r="E17" s="118">
        <f>E6-E20</f>
        <v>1</v>
      </c>
      <c r="F17" s="118">
        <f>F6-F20</f>
        <v>20</v>
      </c>
      <c r="G17" s="118">
        <f>G6-G20</f>
        <v>56</v>
      </c>
      <c r="H17" s="118">
        <f aca="true" t="shared" si="9" ref="H17:P17">H6-H20</f>
        <v>120</v>
      </c>
      <c r="I17" s="118">
        <f t="shared" si="9"/>
        <v>48</v>
      </c>
      <c r="J17" s="118">
        <f t="shared" si="9"/>
        <v>33</v>
      </c>
      <c r="K17" s="118">
        <f t="shared" si="9"/>
        <v>101</v>
      </c>
      <c r="L17" s="118">
        <f t="shared" si="9"/>
        <v>50</v>
      </c>
      <c r="M17" s="118">
        <f t="shared" si="9"/>
        <v>53</v>
      </c>
      <c r="N17" s="118">
        <f t="shared" si="9"/>
        <v>39</v>
      </c>
      <c r="O17" s="118">
        <f t="shared" si="9"/>
        <v>80</v>
      </c>
      <c r="P17" s="118">
        <f t="shared" si="9"/>
        <v>1</v>
      </c>
      <c r="Q17" s="119">
        <f>E17+F17+G17+H17+I17+J17+K17+L17+M17+N17+O17+P17</f>
        <v>602</v>
      </c>
    </row>
    <row r="18" spans="1:17" s="80" customFormat="1" ht="14.25" customHeight="1" thickBot="1">
      <c r="A18" s="194"/>
      <c r="B18" s="202" t="s">
        <v>47</v>
      </c>
      <c r="C18" s="189"/>
      <c r="D18" s="120">
        <v>-84</v>
      </c>
      <c r="E18" s="120">
        <f aca="true" t="shared" si="10" ref="E18:P18">E16-D16</f>
        <v>-18</v>
      </c>
      <c r="F18" s="120">
        <f t="shared" si="10"/>
        <v>23</v>
      </c>
      <c r="G18" s="120">
        <f t="shared" si="10"/>
        <v>53</v>
      </c>
      <c r="H18" s="120">
        <f t="shared" si="10"/>
        <v>87</v>
      </c>
      <c r="I18" s="120">
        <f t="shared" si="10"/>
        <v>-96</v>
      </c>
      <c r="J18" s="120">
        <f t="shared" si="10"/>
        <v>-8</v>
      </c>
      <c r="K18" s="120">
        <f t="shared" si="10"/>
        <v>145</v>
      </c>
      <c r="L18" s="120">
        <f t="shared" si="10"/>
        <v>-142</v>
      </c>
      <c r="M18" s="120">
        <f t="shared" si="10"/>
        <v>25</v>
      </c>
      <c r="N18" s="120">
        <f t="shared" si="10"/>
        <v>-29</v>
      </c>
      <c r="O18" s="120">
        <f t="shared" si="10"/>
        <v>63</v>
      </c>
      <c r="P18" s="120">
        <f t="shared" si="10"/>
        <v>-121</v>
      </c>
      <c r="Q18" s="111"/>
    </row>
    <row r="19" spans="1:17" ht="30" customHeight="1">
      <c r="A19" s="181" t="s">
        <v>34</v>
      </c>
      <c r="B19" s="184" t="s">
        <v>58</v>
      </c>
      <c r="C19" s="185"/>
      <c r="D19" s="114">
        <v>48</v>
      </c>
      <c r="E19" s="121">
        <v>30</v>
      </c>
      <c r="F19" s="121">
        <v>71</v>
      </c>
      <c r="G19" s="112">
        <v>60</v>
      </c>
      <c r="H19" s="121">
        <v>78</v>
      </c>
      <c r="I19" s="113">
        <v>61</v>
      </c>
      <c r="J19" s="121">
        <v>81</v>
      </c>
      <c r="K19" s="112">
        <v>78</v>
      </c>
      <c r="L19" s="121">
        <v>87</v>
      </c>
      <c r="M19" s="112">
        <v>108</v>
      </c>
      <c r="N19" s="121">
        <v>151</v>
      </c>
      <c r="O19" s="114">
        <v>67</v>
      </c>
      <c r="P19" s="114">
        <v>30</v>
      </c>
      <c r="Q19" s="115">
        <f>E19+F19+G19+H19+I19+J19+K19+L19+M19+N19+O19+P19</f>
        <v>902</v>
      </c>
    </row>
    <row r="20" spans="1:17" ht="14.25" customHeight="1">
      <c r="A20" s="182"/>
      <c r="B20" s="186" t="s">
        <v>48</v>
      </c>
      <c r="C20" s="187"/>
      <c r="D20" s="118">
        <v>25</v>
      </c>
      <c r="E20" s="122">
        <v>6</v>
      </c>
      <c r="F20" s="122">
        <v>27</v>
      </c>
      <c r="G20" s="116">
        <v>9</v>
      </c>
      <c r="H20" s="122">
        <v>16</v>
      </c>
      <c r="I20" s="117">
        <v>11</v>
      </c>
      <c r="J20" s="122">
        <v>17</v>
      </c>
      <c r="K20" s="116">
        <v>21</v>
      </c>
      <c r="L20" s="122">
        <v>5</v>
      </c>
      <c r="M20" s="116">
        <v>16</v>
      </c>
      <c r="N20" s="122">
        <v>2</v>
      </c>
      <c r="O20" s="118">
        <v>6</v>
      </c>
      <c r="P20" s="122">
        <v>5</v>
      </c>
      <c r="Q20" s="119">
        <f>E20+F20+G20+H20+I20+J20+K20+L20+M20+N20+O20+P20</f>
        <v>141</v>
      </c>
    </row>
    <row r="21" spans="1:17" s="80" customFormat="1" ht="12" customHeight="1" thickBot="1">
      <c r="A21" s="183"/>
      <c r="B21" s="188" t="s">
        <v>47</v>
      </c>
      <c r="C21" s="189"/>
      <c r="D21" s="120">
        <v>-1</v>
      </c>
      <c r="E21" s="120">
        <f>E19-D19</f>
        <v>-18</v>
      </c>
      <c r="F21" s="120">
        <f>F19-E19</f>
        <v>41</v>
      </c>
      <c r="G21" s="120">
        <f>G19-F19</f>
        <v>-11</v>
      </c>
      <c r="H21" s="120">
        <f>H19-G19</f>
        <v>18</v>
      </c>
      <c r="I21" s="120">
        <f aca="true" t="shared" si="11" ref="I21:P21">I19-H19</f>
        <v>-17</v>
      </c>
      <c r="J21" s="120">
        <f t="shared" si="11"/>
        <v>20</v>
      </c>
      <c r="K21" s="120">
        <f t="shared" si="11"/>
        <v>-3</v>
      </c>
      <c r="L21" s="120">
        <f t="shared" si="11"/>
        <v>9</v>
      </c>
      <c r="M21" s="120">
        <f t="shared" si="11"/>
        <v>21</v>
      </c>
      <c r="N21" s="120">
        <f t="shared" si="11"/>
        <v>43</v>
      </c>
      <c r="O21" s="120">
        <f t="shared" si="11"/>
        <v>-84</v>
      </c>
      <c r="P21" s="120">
        <f t="shared" si="11"/>
        <v>-37</v>
      </c>
      <c r="Q21" s="123"/>
    </row>
    <row r="22" spans="1:17" ht="30" customHeight="1">
      <c r="A22" s="181" t="s">
        <v>36</v>
      </c>
      <c r="B22" s="184" t="s">
        <v>59</v>
      </c>
      <c r="C22" s="185"/>
      <c r="D22" s="114">
        <v>3</v>
      </c>
      <c r="E22" s="121">
        <v>1</v>
      </c>
      <c r="F22" s="121">
        <v>5</v>
      </c>
      <c r="G22" s="112">
        <v>5</v>
      </c>
      <c r="H22" s="121">
        <v>24</v>
      </c>
      <c r="I22" s="112">
        <v>3</v>
      </c>
      <c r="J22" s="121">
        <v>3</v>
      </c>
      <c r="K22" s="112">
        <v>6</v>
      </c>
      <c r="L22" s="121">
        <v>0</v>
      </c>
      <c r="M22" s="112">
        <v>7</v>
      </c>
      <c r="N22" s="121">
        <v>8</v>
      </c>
      <c r="O22" s="114">
        <v>1</v>
      </c>
      <c r="P22" s="114">
        <v>0</v>
      </c>
      <c r="Q22" s="115">
        <f>E22+F22+G22+H22+I22+J22+K22+L22+M22+N22+O22+P22</f>
        <v>63</v>
      </c>
    </row>
    <row r="23" spans="1:17" ht="12.75" customHeight="1">
      <c r="A23" s="182"/>
      <c r="B23" s="186" t="s">
        <v>60</v>
      </c>
      <c r="C23" s="187"/>
      <c r="D23" s="124">
        <v>3</v>
      </c>
      <c r="E23" s="125">
        <v>1</v>
      </c>
      <c r="F23" s="125">
        <v>5</v>
      </c>
      <c r="G23" s="126">
        <v>5</v>
      </c>
      <c r="H23" s="125">
        <v>14</v>
      </c>
      <c r="I23" s="126">
        <v>3</v>
      </c>
      <c r="J23" s="125">
        <v>0</v>
      </c>
      <c r="K23" s="126">
        <v>3</v>
      </c>
      <c r="L23" s="125">
        <v>0</v>
      </c>
      <c r="M23" s="126">
        <v>4</v>
      </c>
      <c r="N23" s="125">
        <v>6</v>
      </c>
      <c r="O23" s="124">
        <v>0</v>
      </c>
      <c r="P23" s="124">
        <v>0</v>
      </c>
      <c r="Q23" s="119">
        <f>E23+F23+G23+H23+I23+J23+K23+L23+M23+N23+O23+P23</f>
        <v>41</v>
      </c>
    </row>
    <row r="24" spans="1:17" s="80" customFormat="1" ht="12" customHeight="1" thickBot="1">
      <c r="A24" s="183"/>
      <c r="B24" s="188" t="s">
        <v>47</v>
      </c>
      <c r="C24" s="189"/>
      <c r="D24" s="120">
        <v>-1</v>
      </c>
      <c r="E24" s="120">
        <f>E22-D22</f>
        <v>-2</v>
      </c>
      <c r="F24" s="120">
        <f>F22-E22</f>
        <v>4</v>
      </c>
      <c r="G24" s="120">
        <f>G22-F22</f>
        <v>0</v>
      </c>
      <c r="H24" s="120">
        <f>H22-G22</f>
        <v>19</v>
      </c>
      <c r="I24" s="120">
        <f aca="true" t="shared" si="12" ref="I24:P24">I22-H22</f>
        <v>-21</v>
      </c>
      <c r="J24" s="120">
        <f t="shared" si="12"/>
        <v>0</v>
      </c>
      <c r="K24" s="120">
        <f t="shared" si="12"/>
        <v>3</v>
      </c>
      <c r="L24" s="120">
        <v>0</v>
      </c>
      <c r="M24" s="120">
        <f t="shared" si="12"/>
        <v>7</v>
      </c>
      <c r="N24" s="120">
        <f t="shared" si="12"/>
        <v>1</v>
      </c>
      <c r="O24" s="120">
        <f t="shared" si="12"/>
        <v>-7</v>
      </c>
      <c r="P24" s="120">
        <f t="shared" si="12"/>
        <v>-1</v>
      </c>
      <c r="Q24" s="123"/>
    </row>
    <row r="25" spans="1:17" ht="30" customHeight="1">
      <c r="A25" s="181" t="s">
        <v>61</v>
      </c>
      <c r="B25" s="184" t="s">
        <v>62</v>
      </c>
      <c r="C25" s="185"/>
      <c r="D25" s="114">
        <v>2</v>
      </c>
      <c r="E25" s="121">
        <v>0</v>
      </c>
      <c r="F25" s="121">
        <v>0</v>
      </c>
      <c r="G25" s="112">
        <v>0</v>
      </c>
      <c r="H25" s="121">
        <v>5</v>
      </c>
      <c r="I25" s="112">
        <v>1</v>
      </c>
      <c r="J25" s="121">
        <v>1</v>
      </c>
      <c r="K25" s="112">
        <v>102</v>
      </c>
      <c r="L25" s="121">
        <v>3</v>
      </c>
      <c r="M25" s="112">
        <v>5</v>
      </c>
      <c r="N25" s="121">
        <v>5</v>
      </c>
      <c r="O25" s="114">
        <v>6</v>
      </c>
      <c r="P25" s="114">
        <v>0</v>
      </c>
      <c r="Q25" s="115">
        <f>E25+F25+G25+H25+I25+J25+K25+L25+M25+N25+O25+P25</f>
        <v>128</v>
      </c>
    </row>
    <row r="26" spans="1:17" ht="12.75" customHeight="1">
      <c r="A26" s="182"/>
      <c r="B26" s="186" t="s">
        <v>60</v>
      </c>
      <c r="C26" s="187"/>
      <c r="D26" s="124">
        <v>0</v>
      </c>
      <c r="E26" s="125">
        <v>0</v>
      </c>
      <c r="F26" s="125">
        <v>0</v>
      </c>
      <c r="G26" s="126">
        <v>0</v>
      </c>
      <c r="H26" s="125">
        <v>4</v>
      </c>
      <c r="I26" s="126">
        <v>0</v>
      </c>
      <c r="J26" s="125">
        <v>1</v>
      </c>
      <c r="K26" s="126">
        <v>34</v>
      </c>
      <c r="L26" s="125">
        <v>2</v>
      </c>
      <c r="M26" s="126">
        <v>1</v>
      </c>
      <c r="N26" s="125">
        <v>5</v>
      </c>
      <c r="O26" s="124">
        <v>4</v>
      </c>
      <c r="P26" s="124">
        <v>0</v>
      </c>
      <c r="Q26" s="119">
        <f>E26+F26+G26+H26+I26+J26+K26+L26+M26+N26+O26+P26</f>
        <v>51</v>
      </c>
    </row>
    <row r="27" spans="1:17" s="80" customFormat="1" ht="12" customHeight="1" thickBot="1">
      <c r="A27" s="183"/>
      <c r="B27" s="188" t="s">
        <v>47</v>
      </c>
      <c r="C27" s="189"/>
      <c r="D27" s="120">
        <v>1</v>
      </c>
      <c r="E27" s="120">
        <f>E25-D25</f>
        <v>-2</v>
      </c>
      <c r="F27" s="120">
        <f>F25-E25</f>
        <v>0</v>
      </c>
      <c r="G27" s="120">
        <f>G25-F25</f>
        <v>0</v>
      </c>
      <c r="H27" s="120">
        <f>H25-G25</f>
        <v>5</v>
      </c>
      <c r="I27" s="120">
        <f aca="true" t="shared" si="13" ref="I27:P27">I25-H25</f>
        <v>-4</v>
      </c>
      <c r="J27" s="120">
        <f t="shared" si="13"/>
        <v>0</v>
      </c>
      <c r="K27" s="120">
        <f t="shared" si="13"/>
        <v>101</v>
      </c>
      <c r="L27" s="120">
        <f t="shared" si="13"/>
        <v>-99</v>
      </c>
      <c r="M27" s="120">
        <f t="shared" si="13"/>
        <v>2</v>
      </c>
      <c r="N27" s="120">
        <f t="shared" si="13"/>
        <v>0</v>
      </c>
      <c r="O27" s="120">
        <f t="shared" si="13"/>
        <v>1</v>
      </c>
      <c r="P27" s="120">
        <f t="shared" si="13"/>
        <v>-6</v>
      </c>
      <c r="Q27" s="123"/>
    </row>
    <row r="28" spans="1:17" ht="30" customHeight="1">
      <c r="A28" s="192" t="s">
        <v>63</v>
      </c>
      <c r="B28" s="184" t="s">
        <v>64</v>
      </c>
      <c r="C28" s="185"/>
      <c r="D28" s="114">
        <v>14</v>
      </c>
      <c r="E28" s="121">
        <v>0</v>
      </c>
      <c r="F28" s="121">
        <v>19</v>
      </c>
      <c r="G28" s="112">
        <v>49</v>
      </c>
      <c r="H28" s="121">
        <v>111</v>
      </c>
      <c r="I28" s="112">
        <v>61</v>
      </c>
      <c r="J28" s="121">
        <v>53</v>
      </c>
      <c r="K28" s="112">
        <v>87</v>
      </c>
      <c r="L28" s="121">
        <v>56</v>
      </c>
      <c r="M28" s="112">
        <v>71</v>
      </c>
      <c r="N28" s="121">
        <v>42</v>
      </c>
      <c r="O28" s="114">
        <v>102</v>
      </c>
      <c r="P28" s="114">
        <v>1</v>
      </c>
      <c r="Q28" s="115">
        <f>E28+F28+G28+H28+I28+J28+K28+L28+M28+N28+O28+P28</f>
        <v>652</v>
      </c>
    </row>
    <row r="29" spans="1:17" ht="12.75" customHeight="1">
      <c r="A29" s="193"/>
      <c r="B29" s="186" t="s">
        <v>60</v>
      </c>
      <c r="C29" s="187"/>
      <c r="D29" s="124">
        <v>9</v>
      </c>
      <c r="E29" s="125">
        <v>0</v>
      </c>
      <c r="F29" s="125">
        <v>15</v>
      </c>
      <c r="G29" s="126">
        <v>38</v>
      </c>
      <c r="H29" s="125">
        <v>89</v>
      </c>
      <c r="I29" s="126">
        <v>42</v>
      </c>
      <c r="J29" s="125">
        <v>30</v>
      </c>
      <c r="K29" s="126">
        <v>58</v>
      </c>
      <c r="L29" s="125">
        <v>46</v>
      </c>
      <c r="M29" s="126">
        <v>47</v>
      </c>
      <c r="N29" s="125">
        <v>26</v>
      </c>
      <c r="O29" s="124">
        <v>68</v>
      </c>
      <c r="P29" s="124">
        <v>1</v>
      </c>
      <c r="Q29" s="119">
        <f>E29+F29+G29+H29+I29+J29+K29+L29+M29+N29+O29+P29</f>
        <v>460</v>
      </c>
    </row>
    <row r="30" spans="1:17" s="80" customFormat="1" ht="14.25" customHeight="1" thickBot="1">
      <c r="A30" s="194"/>
      <c r="B30" s="188" t="s">
        <v>47</v>
      </c>
      <c r="C30" s="189"/>
      <c r="D30" s="120">
        <v>-81</v>
      </c>
      <c r="E30" s="120">
        <f>E28-D28</f>
        <v>-14</v>
      </c>
      <c r="F30" s="120">
        <f>F28-E28</f>
        <v>19</v>
      </c>
      <c r="G30" s="120">
        <f>G28-F28</f>
        <v>30</v>
      </c>
      <c r="H30" s="120">
        <f>H28-G28</f>
        <v>62</v>
      </c>
      <c r="I30" s="120">
        <f aca="true" t="shared" si="14" ref="I30:P30">I28-H28</f>
        <v>-50</v>
      </c>
      <c r="J30" s="120">
        <f t="shared" si="14"/>
        <v>-8</v>
      </c>
      <c r="K30" s="120">
        <f t="shared" si="14"/>
        <v>34</v>
      </c>
      <c r="L30" s="120">
        <f t="shared" si="14"/>
        <v>-31</v>
      </c>
      <c r="M30" s="120">
        <f t="shared" si="14"/>
        <v>15</v>
      </c>
      <c r="N30" s="120">
        <f t="shared" si="14"/>
        <v>-29</v>
      </c>
      <c r="O30" s="120">
        <f t="shared" si="14"/>
        <v>60</v>
      </c>
      <c r="P30" s="120">
        <f t="shared" si="14"/>
        <v>-101</v>
      </c>
      <c r="Q30" s="123"/>
    </row>
    <row r="31" spans="1:17" ht="30" customHeight="1">
      <c r="A31" s="181" t="s">
        <v>65</v>
      </c>
      <c r="B31" s="184" t="s">
        <v>66</v>
      </c>
      <c r="C31" s="185"/>
      <c r="D31" s="114">
        <v>0</v>
      </c>
      <c r="E31" s="121">
        <v>0</v>
      </c>
      <c r="F31" s="121">
        <v>0</v>
      </c>
      <c r="G31" s="112">
        <v>0</v>
      </c>
      <c r="H31" s="121">
        <v>1</v>
      </c>
      <c r="I31" s="112">
        <v>1</v>
      </c>
      <c r="J31" s="121">
        <v>1</v>
      </c>
      <c r="K31" s="112">
        <v>0</v>
      </c>
      <c r="L31" s="121">
        <v>1</v>
      </c>
      <c r="M31" s="112">
        <v>0</v>
      </c>
      <c r="N31" s="121">
        <v>1</v>
      </c>
      <c r="O31" s="114">
        <v>0</v>
      </c>
      <c r="P31" s="114">
        <v>0</v>
      </c>
      <c r="Q31" s="115">
        <f>E31+F31+G31+H31+I31+J31+K31+L31+M31+N31+O31+P31</f>
        <v>5</v>
      </c>
    </row>
    <row r="32" spans="1:17" ht="12.75" customHeight="1">
      <c r="A32" s="182"/>
      <c r="B32" s="186" t="s">
        <v>60</v>
      </c>
      <c r="C32" s="187"/>
      <c r="D32" s="124">
        <v>0</v>
      </c>
      <c r="E32" s="125">
        <v>0</v>
      </c>
      <c r="F32" s="125">
        <v>0</v>
      </c>
      <c r="G32" s="126">
        <v>0</v>
      </c>
      <c r="H32" s="125">
        <v>1</v>
      </c>
      <c r="I32" s="126">
        <v>1</v>
      </c>
      <c r="J32" s="125">
        <v>1</v>
      </c>
      <c r="K32" s="126">
        <v>0</v>
      </c>
      <c r="L32" s="125">
        <v>1</v>
      </c>
      <c r="M32" s="126">
        <v>0</v>
      </c>
      <c r="N32" s="125">
        <v>1</v>
      </c>
      <c r="O32" s="124">
        <v>0</v>
      </c>
      <c r="P32" s="124">
        <v>0</v>
      </c>
      <c r="Q32" s="119">
        <f>E32+F32+G32+H32+I32+J32+K32+L32+M32+N32+O32+P32</f>
        <v>5</v>
      </c>
    </row>
    <row r="33" spans="1:17" s="80" customFormat="1" ht="14.25" customHeight="1" thickBot="1">
      <c r="A33" s="183"/>
      <c r="B33" s="188" t="s">
        <v>47</v>
      </c>
      <c r="C33" s="189"/>
      <c r="D33" s="120">
        <v>-2</v>
      </c>
      <c r="E33" s="120">
        <f>E31-D31</f>
        <v>0</v>
      </c>
      <c r="F33" s="120">
        <f>F31-E31</f>
        <v>0</v>
      </c>
      <c r="G33" s="120">
        <f>G31-F31</f>
        <v>0</v>
      </c>
      <c r="H33" s="120">
        <f>H31-G31</f>
        <v>1</v>
      </c>
      <c r="I33" s="120">
        <f aca="true" t="shared" si="15" ref="I33:P33">I31-H31</f>
        <v>0</v>
      </c>
      <c r="J33" s="120">
        <f t="shared" si="15"/>
        <v>0</v>
      </c>
      <c r="K33" s="120">
        <f t="shared" si="15"/>
        <v>-1</v>
      </c>
      <c r="L33" s="120">
        <f t="shared" si="15"/>
        <v>1</v>
      </c>
      <c r="M33" s="120">
        <f t="shared" si="15"/>
        <v>-1</v>
      </c>
      <c r="N33" s="120">
        <f t="shared" si="15"/>
        <v>1</v>
      </c>
      <c r="O33" s="120">
        <f t="shared" si="15"/>
        <v>-1</v>
      </c>
      <c r="P33" s="120">
        <f t="shared" si="15"/>
        <v>0</v>
      </c>
      <c r="Q33" s="123"/>
    </row>
    <row r="34" spans="1:17" s="80" customFormat="1" ht="40.5" customHeight="1">
      <c r="A34" s="181" t="s">
        <v>67</v>
      </c>
      <c r="B34" s="184" t="s">
        <v>68</v>
      </c>
      <c r="C34" s="185"/>
      <c r="D34" s="114">
        <v>0</v>
      </c>
      <c r="E34" s="121">
        <v>0</v>
      </c>
      <c r="F34" s="121">
        <v>0</v>
      </c>
      <c r="G34" s="112">
        <v>23</v>
      </c>
      <c r="H34" s="121">
        <v>23</v>
      </c>
      <c r="I34" s="112">
        <v>2</v>
      </c>
      <c r="J34" s="121">
        <v>2</v>
      </c>
      <c r="K34" s="112">
        <v>10</v>
      </c>
      <c r="L34" s="121">
        <v>3</v>
      </c>
      <c r="M34" s="112">
        <v>5</v>
      </c>
      <c r="N34" s="121">
        <v>3</v>
      </c>
      <c r="O34" s="127">
        <v>13</v>
      </c>
      <c r="P34" s="127">
        <v>0</v>
      </c>
      <c r="Q34" s="115">
        <f>E34+F34+G34+H34+I34+J34+K34+L34+M34+N34+O34+P34</f>
        <v>84</v>
      </c>
    </row>
    <row r="35" spans="1:17" s="80" customFormat="1" ht="14.25" customHeight="1">
      <c r="A35" s="182"/>
      <c r="B35" s="186" t="s">
        <v>60</v>
      </c>
      <c r="C35" s="187"/>
      <c r="D35" s="124">
        <v>0</v>
      </c>
      <c r="E35" s="125">
        <v>0</v>
      </c>
      <c r="F35" s="125">
        <v>0</v>
      </c>
      <c r="G35" s="126">
        <v>13</v>
      </c>
      <c r="H35" s="125">
        <v>12</v>
      </c>
      <c r="I35" s="126">
        <v>1</v>
      </c>
      <c r="J35" s="125">
        <v>1</v>
      </c>
      <c r="K35" s="126">
        <v>5</v>
      </c>
      <c r="L35" s="125">
        <v>1</v>
      </c>
      <c r="M35" s="126">
        <v>1</v>
      </c>
      <c r="N35" s="125">
        <v>1</v>
      </c>
      <c r="O35" s="124">
        <v>8</v>
      </c>
      <c r="P35" s="124">
        <v>0</v>
      </c>
      <c r="Q35" s="119">
        <f>E35+F35+G35+H35+I35+J35+K35+L35+M35+N35+O35+P35</f>
        <v>43</v>
      </c>
    </row>
    <row r="36" spans="1:17" s="80" customFormat="1" ht="14.25" customHeight="1" thickBot="1">
      <c r="A36" s="183"/>
      <c r="B36" s="190"/>
      <c r="C36" s="191"/>
      <c r="D36" s="128">
        <v>0</v>
      </c>
      <c r="E36" s="120">
        <f>E34-D34</f>
        <v>0</v>
      </c>
      <c r="F36" s="120">
        <f aca="true" t="shared" si="16" ref="F36:P36">F34-E34</f>
        <v>0</v>
      </c>
      <c r="G36" s="120">
        <f t="shared" si="16"/>
        <v>23</v>
      </c>
      <c r="H36" s="120">
        <f t="shared" si="16"/>
        <v>0</v>
      </c>
      <c r="I36" s="120">
        <f t="shared" si="16"/>
        <v>-21</v>
      </c>
      <c r="J36" s="120">
        <f t="shared" si="16"/>
        <v>0</v>
      </c>
      <c r="K36" s="120">
        <f t="shared" si="16"/>
        <v>8</v>
      </c>
      <c r="L36" s="120">
        <f t="shared" si="16"/>
        <v>-7</v>
      </c>
      <c r="M36" s="120">
        <f t="shared" si="16"/>
        <v>2</v>
      </c>
      <c r="N36" s="120">
        <f t="shared" si="16"/>
        <v>-2</v>
      </c>
      <c r="O36" s="120">
        <f t="shared" si="16"/>
        <v>10</v>
      </c>
      <c r="P36" s="120">
        <f t="shared" si="16"/>
        <v>-13</v>
      </c>
      <c r="Q36" s="84"/>
    </row>
    <row r="37" spans="1:17" ht="30" customHeight="1">
      <c r="A37" s="181" t="s">
        <v>69</v>
      </c>
      <c r="B37" s="184" t="s">
        <v>70</v>
      </c>
      <c r="C37" s="185"/>
      <c r="D37" s="114">
        <v>0</v>
      </c>
      <c r="E37" s="121">
        <v>0</v>
      </c>
      <c r="F37" s="121">
        <v>0</v>
      </c>
      <c r="G37" s="112">
        <v>0</v>
      </c>
      <c r="H37" s="121">
        <v>1</v>
      </c>
      <c r="I37" s="112">
        <v>1</v>
      </c>
      <c r="J37" s="121">
        <v>0</v>
      </c>
      <c r="K37" s="112">
        <v>5</v>
      </c>
      <c r="L37" s="121">
        <v>1</v>
      </c>
      <c r="M37" s="112">
        <v>2</v>
      </c>
      <c r="N37" s="121">
        <v>0</v>
      </c>
      <c r="O37" s="114">
        <v>0</v>
      </c>
      <c r="P37" s="114">
        <v>0</v>
      </c>
      <c r="Q37" s="115">
        <f>E37+F37+G37+H37+I37+J37+K37+L37+M37+N37+O37+P37</f>
        <v>10</v>
      </c>
    </row>
    <row r="38" spans="1:17" ht="15.75" customHeight="1">
      <c r="A38" s="182"/>
      <c r="B38" s="186" t="s">
        <v>48</v>
      </c>
      <c r="C38" s="187"/>
      <c r="D38" s="118">
        <v>0</v>
      </c>
      <c r="E38" s="122">
        <v>0</v>
      </c>
      <c r="F38" s="122">
        <v>0</v>
      </c>
      <c r="G38" s="116">
        <v>0</v>
      </c>
      <c r="H38" s="122">
        <v>0</v>
      </c>
      <c r="I38" s="116">
        <v>1</v>
      </c>
      <c r="J38" s="122">
        <v>0</v>
      </c>
      <c r="K38" s="116">
        <v>1</v>
      </c>
      <c r="L38" s="122">
        <v>0</v>
      </c>
      <c r="M38" s="116">
        <v>0</v>
      </c>
      <c r="N38" s="122">
        <v>0</v>
      </c>
      <c r="O38" s="118">
        <v>0</v>
      </c>
      <c r="P38" s="118">
        <v>0</v>
      </c>
      <c r="Q38" s="119">
        <f>E38+F38+G38+H38+I38+J38+K38+L38+M38+N38+O38+P38</f>
        <v>2</v>
      </c>
    </row>
    <row r="39" spans="1:17" s="80" customFormat="1" ht="17.25" customHeight="1" thickBot="1">
      <c r="A39" s="183"/>
      <c r="B39" s="188" t="s">
        <v>71</v>
      </c>
      <c r="C39" s="189"/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3">
        <f>E39+F39+G39+H39+I39+J39+K39+L39+M39+N39+O39+P39</f>
        <v>0</v>
      </c>
    </row>
  </sheetData>
  <sheetProtection/>
  <mergeCells count="40">
    <mergeCell ref="A1:Q1"/>
    <mergeCell ref="A2:C2"/>
    <mergeCell ref="A3:C3"/>
    <mergeCell ref="B4:C4"/>
    <mergeCell ref="B5:C5"/>
    <mergeCell ref="B6:C6"/>
    <mergeCell ref="B7:C7"/>
    <mergeCell ref="B8:B15"/>
    <mergeCell ref="A16:A18"/>
    <mergeCell ref="B16:C16"/>
    <mergeCell ref="B17:C17"/>
    <mergeCell ref="B18:C18"/>
    <mergeCell ref="A19:A21"/>
    <mergeCell ref="B19:C19"/>
    <mergeCell ref="B20:C20"/>
    <mergeCell ref="B21:C21"/>
    <mergeCell ref="A22:A24"/>
    <mergeCell ref="B22:C22"/>
    <mergeCell ref="B23:C23"/>
    <mergeCell ref="B24:C2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A39"/>
    <mergeCell ref="B37:C37"/>
    <mergeCell ref="B38:C38"/>
    <mergeCell ref="B39:C39"/>
    <mergeCell ref="A31:A33"/>
    <mergeCell ref="B31:C31"/>
    <mergeCell ref="B32:C32"/>
    <mergeCell ref="B33:C33"/>
    <mergeCell ref="A34:A36"/>
    <mergeCell ref="B34:C34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="75" zoomScaleNormal="75" zoomScalePageLayoutView="0" workbookViewId="0" topLeftCell="A1">
      <selection activeCell="Y19" sqref="Y19"/>
    </sheetView>
  </sheetViews>
  <sheetFormatPr defaultColWidth="9.00390625" defaultRowHeight="12.75"/>
  <cols>
    <col min="1" max="1" width="2.75390625" style="0" customWidth="1"/>
    <col min="2" max="3" width="2.625" style="0" customWidth="1"/>
    <col min="4" max="4" width="32.75390625" style="0" customWidth="1"/>
    <col min="5" max="28" width="6.125" style="0" customWidth="1"/>
    <col min="29" max="30" width="6.625" style="0" customWidth="1"/>
  </cols>
  <sheetData>
    <row r="1" spans="1:30" ht="36.75" customHeight="1">
      <c r="A1" s="235" t="s">
        <v>72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</row>
    <row r="2" spans="1:30" ht="23.25" customHeight="1">
      <c r="A2" s="236" t="s">
        <v>73</v>
      </c>
      <c r="B2" s="238" t="s">
        <v>2</v>
      </c>
      <c r="C2" s="239"/>
      <c r="D2" s="240"/>
      <c r="E2" s="233" t="s">
        <v>3</v>
      </c>
      <c r="F2" s="233"/>
      <c r="G2" s="233" t="s">
        <v>4</v>
      </c>
      <c r="H2" s="233"/>
      <c r="I2" s="233" t="s">
        <v>5</v>
      </c>
      <c r="J2" s="233"/>
      <c r="K2" s="233" t="s">
        <v>6</v>
      </c>
      <c r="L2" s="233"/>
      <c r="M2" s="233" t="s">
        <v>7</v>
      </c>
      <c r="N2" s="233"/>
      <c r="O2" s="233" t="s">
        <v>8</v>
      </c>
      <c r="P2" s="233"/>
      <c r="Q2" s="233" t="s">
        <v>9</v>
      </c>
      <c r="R2" s="233"/>
      <c r="S2" s="233" t="s">
        <v>10</v>
      </c>
      <c r="T2" s="233"/>
      <c r="U2" s="233" t="s">
        <v>11</v>
      </c>
      <c r="V2" s="233"/>
      <c r="W2" s="233" t="s">
        <v>12</v>
      </c>
      <c r="X2" s="233"/>
      <c r="Y2" s="233" t="s">
        <v>13</v>
      </c>
      <c r="Z2" s="233"/>
      <c r="AA2" s="233" t="s">
        <v>14</v>
      </c>
      <c r="AB2" s="233"/>
      <c r="AC2" s="234" t="s">
        <v>44</v>
      </c>
      <c r="AD2" s="234"/>
    </row>
    <row r="3" spans="1:30" s="131" customFormat="1" ht="19.5" customHeight="1">
      <c r="A3" s="237"/>
      <c r="B3" s="241"/>
      <c r="C3" s="242"/>
      <c r="D3" s="243"/>
      <c r="E3" s="133" t="s">
        <v>74</v>
      </c>
      <c r="F3" s="133" t="s">
        <v>75</v>
      </c>
      <c r="G3" s="133" t="s">
        <v>74</v>
      </c>
      <c r="H3" s="133" t="s">
        <v>75</v>
      </c>
      <c r="I3" s="133" t="s">
        <v>74</v>
      </c>
      <c r="J3" s="133" t="s">
        <v>75</v>
      </c>
      <c r="K3" s="133" t="s">
        <v>74</v>
      </c>
      <c r="L3" s="133" t="s">
        <v>75</v>
      </c>
      <c r="M3" s="133" t="s">
        <v>74</v>
      </c>
      <c r="N3" s="133" t="s">
        <v>75</v>
      </c>
      <c r="O3" s="133" t="s">
        <v>74</v>
      </c>
      <c r="P3" s="133" t="s">
        <v>75</v>
      </c>
      <c r="Q3" s="133" t="s">
        <v>74</v>
      </c>
      <c r="R3" s="133" t="s">
        <v>75</v>
      </c>
      <c r="S3" s="133" t="s">
        <v>74</v>
      </c>
      <c r="T3" s="133" t="s">
        <v>75</v>
      </c>
      <c r="U3" s="133" t="s">
        <v>74</v>
      </c>
      <c r="V3" s="133" t="s">
        <v>75</v>
      </c>
      <c r="W3" s="133" t="s">
        <v>74</v>
      </c>
      <c r="X3" s="133" t="s">
        <v>75</v>
      </c>
      <c r="Y3" s="133" t="s">
        <v>74</v>
      </c>
      <c r="Z3" s="133" t="s">
        <v>75</v>
      </c>
      <c r="AA3" s="133" t="s">
        <v>74</v>
      </c>
      <c r="AB3" s="133" t="s">
        <v>75</v>
      </c>
      <c r="AC3" s="134" t="s">
        <v>74</v>
      </c>
      <c r="AD3" s="134" t="s">
        <v>75</v>
      </c>
    </row>
    <row r="4" spans="1:30" ht="33" customHeight="1">
      <c r="A4" s="227" t="s">
        <v>45</v>
      </c>
      <c r="B4" s="228" t="s">
        <v>76</v>
      </c>
      <c r="C4" s="228"/>
      <c r="D4" s="228"/>
      <c r="E4" s="135">
        <v>219</v>
      </c>
      <c r="F4" s="135">
        <v>105</v>
      </c>
      <c r="G4" s="135">
        <v>185</v>
      </c>
      <c r="H4" s="135">
        <v>91</v>
      </c>
      <c r="I4" s="135">
        <v>287</v>
      </c>
      <c r="J4" s="135">
        <v>158</v>
      </c>
      <c r="K4" s="135">
        <v>408</v>
      </c>
      <c r="L4" s="135">
        <v>186</v>
      </c>
      <c r="M4" s="135">
        <v>234</v>
      </c>
      <c r="N4" s="135">
        <v>76</v>
      </c>
      <c r="O4" s="135">
        <v>243</v>
      </c>
      <c r="P4" s="135">
        <v>91</v>
      </c>
      <c r="Q4" s="135">
        <v>315</v>
      </c>
      <c r="R4" s="135">
        <v>127</v>
      </c>
      <c r="S4" s="135">
        <v>293</v>
      </c>
      <c r="T4" s="135">
        <v>127</v>
      </c>
      <c r="U4" s="135">
        <v>378</v>
      </c>
      <c r="V4" s="135">
        <v>223</v>
      </c>
      <c r="W4" s="135">
        <v>314</v>
      </c>
      <c r="X4" s="135">
        <v>191</v>
      </c>
      <c r="Y4" s="135">
        <v>293</v>
      </c>
      <c r="Z4" s="135">
        <v>191</v>
      </c>
      <c r="AA4" s="135">
        <v>261</v>
      </c>
      <c r="AB4" s="135">
        <v>148</v>
      </c>
      <c r="AC4" s="136">
        <f aca="true" t="shared" si="0" ref="AC4:AD10">E4+G4+I4+K4+M4+O4+Q4+S4+U4+W4+Y4+AA4</f>
        <v>3430</v>
      </c>
      <c r="AD4" s="136">
        <f t="shared" si="0"/>
        <v>1714</v>
      </c>
    </row>
    <row r="5" spans="1:30" s="140" customFormat="1" ht="15.75" customHeight="1">
      <c r="A5" s="227"/>
      <c r="B5" s="229" t="s">
        <v>77</v>
      </c>
      <c r="C5" s="218" t="s">
        <v>78</v>
      </c>
      <c r="D5" s="218"/>
      <c r="E5" s="138">
        <v>125</v>
      </c>
      <c r="F5" s="138">
        <v>59</v>
      </c>
      <c r="G5" s="138">
        <v>108</v>
      </c>
      <c r="H5" s="138">
        <v>53</v>
      </c>
      <c r="I5" s="138">
        <v>177</v>
      </c>
      <c r="J5" s="138">
        <v>96</v>
      </c>
      <c r="K5" s="138">
        <v>243</v>
      </c>
      <c r="L5" s="138">
        <v>105</v>
      </c>
      <c r="M5" s="138">
        <v>143</v>
      </c>
      <c r="N5" s="138">
        <v>47</v>
      </c>
      <c r="O5" s="138">
        <v>144</v>
      </c>
      <c r="P5" s="138">
        <v>51</v>
      </c>
      <c r="Q5" s="138">
        <v>210</v>
      </c>
      <c r="R5" s="138">
        <v>74</v>
      </c>
      <c r="S5" s="138">
        <v>169</v>
      </c>
      <c r="T5" s="138">
        <v>74</v>
      </c>
      <c r="U5" s="138">
        <v>221</v>
      </c>
      <c r="V5" s="138">
        <v>129</v>
      </c>
      <c r="W5" s="138">
        <v>171</v>
      </c>
      <c r="X5" s="138">
        <v>107</v>
      </c>
      <c r="Y5" s="138">
        <v>181</v>
      </c>
      <c r="Z5" s="138">
        <v>119</v>
      </c>
      <c r="AA5" s="138">
        <v>152</v>
      </c>
      <c r="AB5" s="138">
        <v>88</v>
      </c>
      <c r="AC5" s="139">
        <f t="shared" si="0"/>
        <v>2044</v>
      </c>
      <c r="AD5" s="139">
        <f t="shared" si="0"/>
        <v>1002</v>
      </c>
    </row>
    <row r="6" spans="1:30" s="140" customFormat="1" ht="24" customHeight="1">
      <c r="A6" s="227"/>
      <c r="B6" s="230"/>
      <c r="C6" s="141" t="s">
        <v>25</v>
      </c>
      <c r="D6" s="137" t="s">
        <v>79</v>
      </c>
      <c r="E6" s="138">
        <v>9</v>
      </c>
      <c r="F6" s="138">
        <v>6</v>
      </c>
      <c r="G6" s="138">
        <v>10</v>
      </c>
      <c r="H6" s="138">
        <v>5</v>
      </c>
      <c r="I6" s="138">
        <v>27</v>
      </c>
      <c r="J6" s="138">
        <v>15</v>
      </c>
      <c r="K6" s="138">
        <v>39</v>
      </c>
      <c r="L6" s="138">
        <v>14</v>
      </c>
      <c r="M6" s="138">
        <v>21</v>
      </c>
      <c r="N6" s="138">
        <v>6</v>
      </c>
      <c r="O6" s="138">
        <v>17</v>
      </c>
      <c r="P6" s="138">
        <v>7</v>
      </c>
      <c r="Q6" s="138">
        <v>30</v>
      </c>
      <c r="R6" s="138">
        <v>13</v>
      </c>
      <c r="S6" s="138">
        <v>25</v>
      </c>
      <c r="T6" s="138">
        <v>13</v>
      </c>
      <c r="U6" s="138">
        <v>29</v>
      </c>
      <c r="V6" s="138">
        <v>17</v>
      </c>
      <c r="W6" s="138">
        <v>21</v>
      </c>
      <c r="X6" s="138">
        <v>14</v>
      </c>
      <c r="Y6" s="138">
        <v>14</v>
      </c>
      <c r="Z6" s="138">
        <v>10</v>
      </c>
      <c r="AA6" s="138">
        <v>11</v>
      </c>
      <c r="AB6" s="138">
        <v>11</v>
      </c>
      <c r="AC6" s="139">
        <f t="shared" si="0"/>
        <v>253</v>
      </c>
      <c r="AD6" s="139">
        <f t="shared" si="0"/>
        <v>131</v>
      </c>
    </row>
    <row r="7" spans="1:30" s="140" customFormat="1" ht="15.75" customHeight="1">
      <c r="A7" s="227"/>
      <c r="B7" s="230"/>
      <c r="C7" s="232" t="s">
        <v>80</v>
      </c>
      <c r="D7" s="232"/>
      <c r="E7" s="138">
        <v>29</v>
      </c>
      <c r="F7" s="138">
        <v>13</v>
      </c>
      <c r="G7" s="138">
        <v>30</v>
      </c>
      <c r="H7" s="138">
        <v>17</v>
      </c>
      <c r="I7" s="138">
        <v>33</v>
      </c>
      <c r="J7" s="138">
        <v>15</v>
      </c>
      <c r="K7" s="138">
        <v>32</v>
      </c>
      <c r="L7" s="138">
        <v>20</v>
      </c>
      <c r="M7" s="138">
        <v>9</v>
      </c>
      <c r="N7" s="138">
        <v>4</v>
      </c>
      <c r="O7" s="138">
        <v>6</v>
      </c>
      <c r="P7" s="138">
        <v>5</v>
      </c>
      <c r="Q7" s="138">
        <v>10</v>
      </c>
      <c r="R7" s="138">
        <v>5</v>
      </c>
      <c r="S7" s="138">
        <v>12</v>
      </c>
      <c r="T7" s="138">
        <v>3</v>
      </c>
      <c r="U7" s="138">
        <v>33</v>
      </c>
      <c r="V7" s="138">
        <v>12</v>
      </c>
      <c r="W7" s="138">
        <v>34</v>
      </c>
      <c r="X7" s="138">
        <v>15</v>
      </c>
      <c r="Y7" s="138">
        <v>42</v>
      </c>
      <c r="Z7" s="138">
        <v>19</v>
      </c>
      <c r="AA7" s="138">
        <v>31</v>
      </c>
      <c r="AB7" s="138">
        <v>16</v>
      </c>
      <c r="AC7" s="139">
        <f t="shared" si="0"/>
        <v>301</v>
      </c>
      <c r="AD7" s="139">
        <f t="shared" si="0"/>
        <v>144</v>
      </c>
    </row>
    <row r="8" spans="1:30" s="140" customFormat="1" ht="15.75" customHeight="1">
      <c r="A8" s="227"/>
      <c r="B8" s="230"/>
      <c r="C8" s="225" t="s">
        <v>81</v>
      </c>
      <c r="D8" s="226"/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38">
        <v>0</v>
      </c>
      <c r="S8" s="138">
        <v>0</v>
      </c>
      <c r="T8" s="138">
        <v>0</v>
      </c>
      <c r="U8" s="138">
        <v>0</v>
      </c>
      <c r="V8" s="138">
        <v>0</v>
      </c>
      <c r="W8" s="138">
        <v>1</v>
      </c>
      <c r="X8" s="138">
        <v>1</v>
      </c>
      <c r="Y8" s="138">
        <v>1</v>
      </c>
      <c r="Z8" s="138">
        <v>1</v>
      </c>
      <c r="AA8" s="138">
        <v>0</v>
      </c>
      <c r="AB8" s="138">
        <v>0</v>
      </c>
      <c r="AC8" s="139">
        <f t="shared" si="0"/>
        <v>2</v>
      </c>
      <c r="AD8" s="139">
        <f t="shared" si="0"/>
        <v>2</v>
      </c>
    </row>
    <row r="9" spans="1:30" s="140" customFormat="1" ht="15.75" customHeight="1">
      <c r="A9" s="227"/>
      <c r="B9" s="230"/>
      <c r="C9" s="218" t="s">
        <v>82</v>
      </c>
      <c r="D9" s="218"/>
      <c r="E9" s="138">
        <v>69</v>
      </c>
      <c r="F9" s="138">
        <v>27</v>
      </c>
      <c r="G9" s="138">
        <v>56</v>
      </c>
      <c r="H9" s="138">
        <v>28</v>
      </c>
      <c r="I9" s="138">
        <v>79</v>
      </c>
      <c r="J9" s="138">
        <v>36</v>
      </c>
      <c r="K9" s="138">
        <v>102</v>
      </c>
      <c r="L9" s="138">
        <v>51</v>
      </c>
      <c r="M9" s="138">
        <v>52</v>
      </c>
      <c r="N9" s="138">
        <v>17</v>
      </c>
      <c r="O9" s="138">
        <v>50</v>
      </c>
      <c r="P9" s="138">
        <v>18</v>
      </c>
      <c r="Q9" s="138">
        <v>75</v>
      </c>
      <c r="R9" s="138">
        <v>29</v>
      </c>
      <c r="S9" s="138">
        <v>79</v>
      </c>
      <c r="T9" s="138">
        <v>29</v>
      </c>
      <c r="U9" s="138">
        <v>104</v>
      </c>
      <c r="V9" s="138">
        <v>51</v>
      </c>
      <c r="W9" s="138">
        <v>116</v>
      </c>
      <c r="X9" s="138">
        <v>61</v>
      </c>
      <c r="Y9" s="138">
        <v>107</v>
      </c>
      <c r="Z9" s="138">
        <v>66</v>
      </c>
      <c r="AA9" s="138">
        <v>118</v>
      </c>
      <c r="AB9" s="138">
        <v>68</v>
      </c>
      <c r="AC9" s="139">
        <f t="shared" si="0"/>
        <v>1007</v>
      </c>
      <c r="AD9" s="139">
        <f t="shared" si="0"/>
        <v>481</v>
      </c>
    </row>
    <row r="10" spans="1:30" s="140" customFormat="1" ht="15.75" customHeight="1">
      <c r="A10" s="227"/>
      <c r="B10" s="230"/>
      <c r="C10" s="225" t="s">
        <v>83</v>
      </c>
      <c r="D10" s="226"/>
      <c r="E10" s="138">
        <v>9</v>
      </c>
      <c r="F10" s="138">
        <v>5</v>
      </c>
      <c r="G10" s="138">
        <v>14</v>
      </c>
      <c r="H10" s="138">
        <v>9</v>
      </c>
      <c r="I10" s="138">
        <v>10</v>
      </c>
      <c r="J10" s="138">
        <v>7</v>
      </c>
      <c r="K10" s="138">
        <v>13</v>
      </c>
      <c r="L10" s="138">
        <v>10</v>
      </c>
      <c r="M10" s="138">
        <v>4</v>
      </c>
      <c r="N10" s="138">
        <v>1</v>
      </c>
      <c r="O10" s="138">
        <v>4</v>
      </c>
      <c r="P10" s="138">
        <v>4</v>
      </c>
      <c r="Q10" s="138">
        <v>2</v>
      </c>
      <c r="R10" s="138">
        <v>0</v>
      </c>
      <c r="S10" s="138">
        <v>6</v>
      </c>
      <c r="T10" s="138">
        <v>2</v>
      </c>
      <c r="U10" s="138">
        <v>10</v>
      </c>
      <c r="V10" s="138">
        <v>6</v>
      </c>
      <c r="W10" s="138">
        <v>11</v>
      </c>
      <c r="X10" s="138">
        <v>8</v>
      </c>
      <c r="Y10" s="138">
        <v>7</v>
      </c>
      <c r="Z10" s="138">
        <v>3</v>
      </c>
      <c r="AA10" s="138">
        <v>14</v>
      </c>
      <c r="AB10" s="138">
        <v>10</v>
      </c>
      <c r="AC10" s="139">
        <f t="shared" si="0"/>
        <v>104</v>
      </c>
      <c r="AD10" s="139">
        <f t="shared" si="0"/>
        <v>65</v>
      </c>
    </row>
    <row r="11" spans="1:30" s="140" customFormat="1" ht="15.75" customHeight="1">
      <c r="A11" s="227"/>
      <c r="B11" s="230"/>
      <c r="C11" s="218" t="s">
        <v>84</v>
      </c>
      <c r="D11" s="218"/>
      <c r="E11" s="138">
        <v>45</v>
      </c>
      <c r="F11" s="138">
        <v>30</v>
      </c>
      <c r="G11" s="138">
        <v>33</v>
      </c>
      <c r="H11" s="138">
        <v>27</v>
      </c>
      <c r="I11" s="138">
        <v>53</v>
      </c>
      <c r="J11" s="138">
        <v>37</v>
      </c>
      <c r="K11" s="138">
        <v>72</v>
      </c>
      <c r="L11" s="138">
        <v>51</v>
      </c>
      <c r="M11" s="138">
        <v>54</v>
      </c>
      <c r="N11" s="138">
        <v>28</v>
      </c>
      <c r="O11" s="138">
        <v>57</v>
      </c>
      <c r="P11" s="138">
        <v>32</v>
      </c>
      <c r="Q11" s="138">
        <v>105</v>
      </c>
      <c r="R11" s="138">
        <v>57</v>
      </c>
      <c r="S11" s="138">
        <v>69</v>
      </c>
      <c r="T11" s="138">
        <v>38</v>
      </c>
      <c r="U11" s="138">
        <v>86</v>
      </c>
      <c r="V11" s="138">
        <v>56</v>
      </c>
      <c r="W11" s="138">
        <v>72</v>
      </c>
      <c r="X11" s="138">
        <v>51</v>
      </c>
      <c r="Y11" s="138">
        <v>102</v>
      </c>
      <c r="Z11" s="138">
        <v>82</v>
      </c>
      <c r="AA11" s="138">
        <v>53</v>
      </c>
      <c r="AB11" s="138">
        <v>38</v>
      </c>
      <c r="AC11" s="139">
        <f>E11+G11+I11+K11+M11+O11+Q11+S11+U11+W11+Y11+AA11</f>
        <v>801</v>
      </c>
      <c r="AD11" s="139">
        <f>F11+H11+J11+L11+N11+P11+R11+T11+V11+X11+Z11+AB11</f>
        <v>527</v>
      </c>
    </row>
    <row r="12" spans="1:30" s="140" customFormat="1" ht="15.75" customHeight="1">
      <c r="A12" s="227"/>
      <c r="B12" s="230"/>
      <c r="C12" s="225" t="s">
        <v>85</v>
      </c>
      <c r="D12" s="226"/>
      <c r="E12" s="138">
        <v>4</v>
      </c>
      <c r="F12" s="138">
        <v>4</v>
      </c>
      <c r="G12" s="138">
        <v>7</v>
      </c>
      <c r="H12" s="138">
        <v>7</v>
      </c>
      <c r="I12" s="138">
        <v>5</v>
      </c>
      <c r="J12" s="138">
        <v>5</v>
      </c>
      <c r="K12" s="138">
        <v>6</v>
      </c>
      <c r="L12" s="138">
        <v>6</v>
      </c>
      <c r="M12" s="138">
        <v>6</v>
      </c>
      <c r="N12" s="138">
        <v>6</v>
      </c>
      <c r="O12" s="138">
        <v>3</v>
      </c>
      <c r="P12" s="138">
        <v>3</v>
      </c>
      <c r="Q12" s="138">
        <v>3</v>
      </c>
      <c r="R12" s="138">
        <v>3</v>
      </c>
      <c r="S12" s="138">
        <v>2</v>
      </c>
      <c r="T12" s="138">
        <v>2</v>
      </c>
      <c r="U12" s="138">
        <v>10</v>
      </c>
      <c r="V12" s="138">
        <v>10</v>
      </c>
      <c r="W12" s="138">
        <v>18</v>
      </c>
      <c r="X12" s="138">
        <v>18</v>
      </c>
      <c r="Y12" s="138">
        <v>16</v>
      </c>
      <c r="Z12" s="138">
        <v>16</v>
      </c>
      <c r="AA12" s="138">
        <v>9</v>
      </c>
      <c r="AB12" s="138">
        <v>9</v>
      </c>
      <c r="AC12" s="139">
        <f>E12+G12+I12+K12+M12+O12+Q12+S12+U12+W12+Y12+AA12</f>
        <v>89</v>
      </c>
      <c r="AD12" s="139">
        <f>F12+H12+J12+L12+N12+P12+R12+T12+V12+X12+Z12+AB12</f>
        <v>89</v>
      </c>
    </row>
    <row r="13" spans="1:30" s="140" customFormat="1" ht="15.75" customHeight="1">
      <c r="A13" s="227"/>
      <c r="B13" s="230"/>
      <c r="C13" s="218" t="s">
        <v>86</v>
      </c>
      <c r="D13" s="218"/>
      <c r="E13" s="138">
        <v>13</v>
      </c>
      <c r="F13" s="138">
        <v>7</v>
      </c>
      <c r="G13" s="138">
        <v>7</v>
      </c>
      <c r="H13" s="138">
        <v>4</v>
      </c>
      <c r="I13" s="138">
        <v>24</v>
      </c>
      <c r="J13" s="138">
        <v>14</v>
      </c>
      <c r="K13" s="138">
        <v>36</v>
      </c>
      <c r="L13" s="138">
        <v>12</v>
      </c>
      <c r="M13" s="138">
        <v>23</v>
      </c>
      <c r="N13" s="138">
        <v>6</v>
      </c>
      <c r="O13" s="138">
        <v>32</v>
      </c>
      <c r="P13" s="138">
        <v>5</v>
      </c>
      <c r="Q13" s="138">
        <v>54</v>
      </c>
      <c r="R13" s="138">
        <v>22</v>
      </c>
      <c r="S13" s="138">
        <v>37</v>
      </c>
      <c r="T13" s="138">
        <v>15</v>
      </c>
      <c r="U13" s="138">
        <v>39</v>
      </c>
      <c r="V13" s="138">
        <v>19</v>
      </c>
      <c r="W13" s="138">
        <v>21</v>
      </c>
      <c r="X13" s="138">
        <v>12</v>
      </c>
      <c r="Y13" s="138">
        <v>25</v>
      </c>
      <c r="Z13" s="138">
        <v>16</v>
      </c>
      <c r="AA13" s="138">
        <v>16</v>
      </c>
      <c r="AB13" s="138">
        <v>10</v>
      </c>
      <c r="AC13" s="139">
        <f aca="true" t="shared" si="1" ref="AC13:AD28">E13+G13+I13+K13+M13+O13+Q13+S13+U13+W13+Y13+AA13</f>
        <v>327</v>
      </c>
      <c r="AD13" s="139">
        <f t="shared" si="1"/>
        <v>142</v>
      </c>
    </row>
    <row r="14" spans="1:30" s="140" customFormat="1" ht="15.75" customHeight="1">
      <c r="A14" s="227"/>
      <c r="B14" s="230"/>
      <c r="C14" s="218" t="s">
        <v>87</v>
      </c>
      <c r="D14" s="218"/>
      <c r="E14" s="138">
        <v>33</v>
      </c>
      <c r="F14" s="138">
        <v>20</v>
      </c>
      <c r="G14" s="138">
        <v>21</v>
      </c>
      <c r="H14" s="138">
        <v>11</v>
      </c>
      <c r="I14" s="138">
        <v>45</v>
      </c>
      <c r="J14" s="138">
        <v>27</v>
      </c>
      <c r="K14" s="138">
        <v>66</v>
      </c>
      <c r="L14" s="138">
        <v>30</v>
      </c>
      <c r="M14" s="138">
        <v>33</v>
      </c>
      <c r="N14" s="138">
        <v>7</v>
      </c>
      <c r="O14" s="138">
        <v>40</v>
      </c>
      <c r="P14" s="138">
        <v>10</v>
      </c>
      <c r="Q14" s="138">
        <v>69</v>
      </c>
      <c r="R14" s="138">
        <v>24</v>
      </c>
      <c r="S14" s="138">
        <v>33</v>
      </c>
      <c r="T14" s="138">
        <v>12</v>
      </c>
      <c r="U14" s="138">
        <v>44</v>
      </c>
      <c r="V14" s="138">
        <v>34</v>
      </c>
      <c r="W14" s="138">
        <v>42</v>
      </c>
      <c r="X14" s="138">
        <v>29</v>
      </c>
      <c r="Y14" s="138">
        <v>43</v>
      </c>
      <c r="Z14" s="138">
        <v>36</v>
      </c>
      <c r="AA14" s="138">
        <v>42</v>
      </c>
      <c r="AB14" s="138">
        <v>30</v>
      </c>
      <c r="AC14" s="139">
        <f t="shared" si="1"/>
        <v>511</v>
      </c>
      <c r="AD14" s="139">
        <f t="shared" si="1"/>
        <v>270</v>
      </c>
    </row>
    <row r="15" spans="1:30" s="140" customFormat="1" ht="15.75" customHeight="1">
      <c r="A15" s="227"/>
      <c r="B15" s="230"/>
      <c r="C15" s="225" t="s">
        <v>88</v>
      </c>
      <c r="D15" s="226"/>
      <c r="E15" s="138">
        <v>47</v>
      </c>
      <c r="F15" s="138">
        <v>23</v>
      </c>
      <c r="G15" s="138">
        <v>33</v>
      </c>
      <c r="H15" s="138">
        <v>21</v>
      </c>
      <c r="I15" s="138">
        <v>54</v>
      </c>
      <c r="J15" s="138">
        <v>26</v>
      </c>
      <c r="K15" s="138">
        <v>60</v>
      </c>
      <c r="L15" s="138">
        <v>34</v>
      </c>
      <c r="M15" s="138">
        <v>29</v>
      </c>
      <c r="N15" s="138">
        <v>13</v>
      </c>
      <c r="O15" s="138">
        <v>30</v>
      </c>
      <c r="P15" s="138">
        <v>17</v>
      </c>
      <c r="Q15" s="138">
        <v>43</v>
      </c>
      <c r="R15" s="138">
        <v>19</v>
      </c>
      <c r="S15" s="138">
        <v>60</v>
      </c>
      <c r="T15" s="138">
        <v>33</v>
      </c>
      <c r="U15" s="138">
        <v>67</v>
      </c>
      <c r="V15" s="138">
        <v>38</v>
      </c>
      <c r="W15" s="138">
        <v>81</v>
      </c>
      <c r="X15" s="138">
        <v>50</v>
      </c>
      <c r="Y15" s="138">
        <v>67</v>
      </c>
      <c r="Z15" s="138">
        <v>42</v>
      </c>
      <c r="AA15" s="138">
        <v>74</v>
      </c>
      <c r="AB15" s="138">
        <v>48</v>
      </c>
      <c r="AC15" s="139">
        <f t="shared" si="1"/>
        <v>645</v>
      </c>
      <c r="AD15" s="139">
        <f t="shared" si="1"/>
        <v>364</v>
      </c>
    </row>
    <row r="16" spans="1:30" s="140" customFormat="1" ht="15.75" customHeight="1">
      <c r="A16" s="227"/>
      <c r="B16" s="230"/>
      <c r="C16" s="225" t="s">
        <v>89</v>
      </c>
      <c r="D16" s="226"/>
      <c r="E16" s="138">
        <v>107</v>
      </c>
      <c r="F16" s="138">
        <v>44</v>
      </c>
      <c r="G16" s="138">
        <v>83</v>
      </c>
      <c r="H16" s="138">
        <v>30</v>
      </c>
      <c r="I16" s="138">
        <v>132</v>
      </c>
      <c r="J16" s="138">
        <v>64</v>
      </c>
      <c r="K16" s="138">
        <v>216</v>
      </c>
      <c r="L16" s="138">
        <v>64</v>
      </c>
      <c r="M16" s="138">
        <v>128</v>
      </c>
      <c r="N16" s="138">
        <v>23</v>
      </c>
      <c r="O16" s="138">
        <v>144</v>
      </c>
      <c r="P16" s="138">
        <v>41</v>
      </c>
      <c r="Q16" s="138">
        <v>186</v>
      </c>
      <c r="R16" s="138">
        <v>59</v>
      </c>
      <c r="S16" s="138">
        <v>153</v>
      </c>
      <c r="T16" s="138">
        <v>56</v>
      </c>
      <c r="U16" s="138">
        <v>187</v>
      </c>
      <c r="V16" s="138">
        <v>87</v>
      </c>
      <c r="W16" s="138">
        <v>144</v>
      </c>
      <c r="X16" s="138">
        <v>75</v>
      </c>
      <c r="Y16" s="138">
        <v>127</v>
      </c>
      <c r="Z16" s="138">
        <v>68</v>
      </c>
      <c r="AA16" s="138">
        <v>101</v>
      </c>
      <c r="AB16" s="138">
        <v>50</v>
      </c>
      <c r="AC16" s="139">
        <f t="shared" si="1"/>
        <v>1708</v>
      </c>
      <c r="AD16" s="139">
        <f t="shared" si="1"/>
        <v>661</v>
      </c>
    </row>
    <row r="17" spans="1:30" s="140" customFormat="1" ht="15.75" customHeight="1">
      <c r="A17" s="227"/>
      <c r="B17" s="230"/>
      <c r="C17" s="225" t="s">
        <v>90</v>
      </c>
      <c r="D17" s="226"/>
      <c r="E17" s="138">
        <v>6</v>
      </c>
      <c r="F17" s="138">
        <v>6</v>
      </c>
      <c r="G17" s="138">
        <v>4</v>
      </c>
      <c r="H17" s="138">
        <v>3</v>
      </c>
      <c r="I17" s="138">
        <v>10</v>
      </c>
      <c r="J17" s="138">
        <v>9</v>
      </c>
      <c r="K17" s="138">
        <v>14</v>
      </c>
      <c r="L17" s="138">
        <v>12</v>
      </c>
      <c r="M17" s="138">
        <v>6</v>
      </c>
      <c r="N17" s="138">
        <v>5</v>
      </c>
      <c r="O17" s="138">
        <v>6</v>
      </c>
      <c r="P17" s="138">
        <v>5</v>
      </c>
      <c r="Q17" s="138">
        <v>10</v>
      </c>
      <c r="R17" s="138">
        <v>6</v>
      </c>
      <c r="S17" s="138">
        <v>11</v>
      </c>
      <c r="T17" s="138">
        <v>10</v>
      </c>
      <c r="U17" s="138">
        <v>21</v>
      </c>
      <c r="V17" s="138">
        <v>18</v>
      </c>
      <c r="W17" s="138">
        <v>12</v>
      </c>
      <c r="X17" s="138">
        <v>11</v>
      </c>
      <c r="Y17" s="138">
        <v>15</v>
      </c>
      <c r="Z17" s="138">
        <v>14</v>
      </c>
      <c r="AA17" s="138">
        <v>12</v>
      </c>
      <c r="AB17" s="138">
        <v>12</v>
      </c>
      <c r="AC17" s="139">
        <f t="shared" si="1"/>
        <v>127</v>
      </c>
      <c r="AD17" s="139">
        <f t="shared" si="1"/>
        <v>111</v>
      </c>
    </row>
    <row r="18" spans="1:30" s="140" customFormat="1" ht="15.75" customHeight="1">
      <c r="A18" s="227"/>
      <c r="B18" s="230"/>
      <c r="C18" s="225" t="s">
        <v>91</v>
      </c>
      <c r="D18" s="226"/>
      <c r="E18" s="138">
        <v>1</v>
      </c>
      <c r="F18" s="138">
        <v>0</v>
      </c>
      <c r="G18" s="138">
        <v>1</v>
      </c>
      <c r="H18" s="138">
        <v>0</v>
      </c>
      <c r="I18" s="138">
        <v>0</v>
      </c>
      <c r="J18" s="138">
        <v>0</v>
      </c>
      <c r="K18" s="138">
        <v>2</v>
      </c>
      <c r="L18" s="138">
        <v>0</v>
      </c>
      <c r="M18" s="138">
        <v>0</v>
      </c>
      <c r="N18" s="138">
        <v>0</v>
      </c>
      <c r="O18" s="138">
        <v>1</v>
      </c>
      <c r="P18" s="138">
        <v>0</v>
      </c>
      <c r="Q18" s="138">
        <v>4</v>
      </c>
      <c r="R18" s="138">
        <v>0</v>
      </c>
      <c r="S18" s="138">
        <v>0</v>
      </c>
      <c r="T18" s="138">
        <v>0</v>
      </c>
      <c r="U18" s="138">
        <v>1</v>
      </c>
      <c r="V18" s="138">
        <v>0</v>
      </c>
      <c r="W18" s="138">
        <v>0</v>
      </c>
      <c r="X18" s="138">
        <v>0</v>
      </c>
      <c r="Y18" s="138">
        <v>2</v>
      </c>
      <c r="Z18" s="138">
        <v>0</v>
      </c>
      <c r="AA18" s="138">
        <v>1</v>
      </c>
      <c r="AB18" s="138">
        <v>0</v>
      </c>
      <c r="AC18" s="139">
        <f t="shared" si="1"/>
        <v>13</v>
      </c>
      <c r="AD18" s="139">
        <f t="shared" si="1"/>
        <v>0</v>
      </c>
    </row>
    <row r="19" spans="1:30" s="140" customFormat="1" ht="15.75" customHeight="1">
      <c r="A19" s="227"/>
      <c r="B19" s="231"/>
      <c r="C19" s="218" t="s">
        <v>92</v>
      </c>
      <c r="D19" s="218"/>
      <c r="E19" s="138">
        <v>3</v>
      </c>
      <c r="F19" s="138">
        <v>1</v>
      </c>
      <c r="G19" s="138">
        <v>3</v>
      </c>
      <c r="H19" s="138">
        <v>1</v>
      </c>
      <c r="I19" s="138">
        <v>7</v>
      </c>
      <c r="J19" s="138">
        <v>2</v>
      </c>
      <c r="K19" s="138">
        <v>14</v>
      </c>
      <c r="L19" s="138">
        <v>6</v>
      </c>
      <c r="M19" s="138">
        <v>6</v>
      </c>
      <c r="N19" s="138">
        <v>1</v>
      </c>
      <c r="O19" s="138">
        <v>7</v>
      </c>
      <c r="P19" s="138">
        <v>3</v>
      </c>
      <c r="Q19" s="138">
        <v>18</v>
      </c>
      <c r="R19" s="138">
        <v>7</v>
      </c>
      <c r="S19" s="138">
        <v>6</v>
      </c>
      <c r="T19" s="138">
        <v>2</v>
      </c>
      <c r="U19" s="138">
        <v>9</v>
      </c>
      <c r="V19" s="138">
        <v>6</v>
      </c>
      <c r="W19" s="138">
        <v>13</v>
      </c>
      <c r="X19" s="138">
        <v>11</v>
      </c>
      <c r="Y19" s="138">
        <v>13</v>
      </c>
      <c r="Z19" s="138">
        <v>8</v>
      </c>
      <c r="AA19" s="138">
        <v>7</v>
      </c>
      <c r="AB19" s="138">
        <v>4</v>
      </c>
      <c r="AC19" s="139">
        <f t="shared" si="1"/>
        <v>106</v>
      </c>
      <c r="AD19" s="139">
        <f t="shared" si="1"/>
        <v>52</v>
      </c>
    </row>
    <row r="20" spans="1:30" s="143" customFormat="1" ht="25.5" customHeight="1">
      <c r="A20" s="227"/>
      <c r="B20" s="219" t="s">
        <v>77</v>
      </c>
      <c r="C20" s="221" t="s">
        <v>93</v>
      </c>
      <c r="D20" s="222"/>
      <c r="E20" s="142">
        <f>skierowania!D19+skierowania!D20</f>
        <v>13</v>
      </c>
      <c r="F20" s="142">
        <f>skierowania!E19+skierowania!E20</f>
        <v>8</v>
      </c>
      <c r="G20" s="142">
        <f>skierowania!F19+skierowania!F20</f>
        <v>11</v>
      </c>
      <c r="H20" s="142">
        <f>skierowania!G19+skierowania!G20</f>
        <v>3</v>
      </c>
      <c r="I20" s="142">
        <f>skierowania!H19+skierowania!H20</f>
        <v>6</v>
      </c>
      <c r="J20" s="142">
        <f>skierowania!I19+skierowania!I20</f>
        <v>4</v>
      </c>
      <c r="K20" s="142">
        <f>skierowania!J19+skierowania!J20</f>
        <v>17</v>
      </c>
      <c r="L20" s="142">
        <f>skierowania!K19+skierowania!K20</f>
        <v>2</v>
      </c>
      <c r="M20" s="142">
        <f>skierowania!L19+skierowania!L20</f>
        <v>7</v>
      </c>
      <c r="N20" s="142">
        <f>skierowania!M19+skierowania!M20</f>
        <v>3</v>
      </c>
      <c r="O20" s="142">
        <f>skierowania!N19+skierowania!N20</f>
        <v>16</v>
      </c>
      <c r="P20" s="142">
        <f>skierowania!O19+skierowania!O20</f>
        <v>4</v>
      </c>
      <c r="Q20" s="142">
        <f>skierowania!P19+skierowania!P20</f>
        <v>16</v>
      </c>
      <c r="R20" s="142">
        <f>skierowania!Q19+skierowania!Q20</f>
        <v>7</v>
      </c>
      <c r="S20" s="142">
        <f>skierowania!R19+skierowania!R20</f>
        <v>30</v>
      </c>
      <c r="T20" s="142">
        <f>skierowania!S19+skierowania!S20</f>
        <v>14</v>
      </c>
      <c r="U20" s="142">
        <f>skierowania!T19+skierowania!T20</f>
        <v>19</v>
      </c>
      <c r="V20" s="142">
        <f>skierowania!U19+skierowania!U20</f>
        <v>12</v>
      </c>
      <c r="W20" s="142">
        <f>skierowania!V19+skierowania!V20</f>
        <v>15</v>
      </c>
      <c r="X20" s="142">
        <f>skierowania!W19+skierowania!W20</f>
        <v>5</v>
      </c>
      <c r="Y20" s="142">
        <f>skierowania!X19+skierowania!X20</f>
        <v>24</v>
      </c>
      <c r="Z20" s="142">
        <f>skierowania!Y19+skierowania!Y20</f>
        <v>21</v>
      </c>
      <c r="AA20" s="142">
        <f>skierowania!Z19+skierowania!Z20</f>
        <v>9</v>
      </c>
      <c r="AB20" s="142">
        <f>skierowania!AA19+skierowania!AA20</f>
        <v>5</v>
      </c>
      <c r="AC20" s="139">
        <f t="shared" si="1"/>
        <v>183</v>
      </c>
      <c r="AD20" s="139">
        <f t="shared" si="1"/>
        <v>88</v>
      </c>
    </row>
    <row r="21" spans="1:30" s="143" customFormat="1" ht="25.5" customHeight="1">
      <c r="A21" s="227"/>
      <c r="B21" s="220"/>
      <c r="C21" s="221" t="s">
        <v>94</v>
      </c>
      <c r="D21" s="222"/>
      <c r="E21" s="142">
        <v>1</v>
      </c>
      <c r="F21" s="142">
        <v>1</v>
      </c>
      <c r="G21" s="142">
        <v>5</v>
      </c>
      <c r="H21" s="142">
        <v>5</v>
      </c>
      <c r="I21" s="142">
        <v>5</v>
      </c>
      <c r="J21" s="142">
        <v>5</v>
      </c>
      <c r="K21" s="142">
        <v>24</v>
      </c>
      <c r="L21" s="142">
        <v>14</v>
      </c>
      <c r="M21" s="142">
        <v>3</v>
      </c>
      <c r="N21" s="142">
        <v>3</v>
      </c>
      <c r="O21" s="142">
        <v>3</v>
      </c>
      <c r="P21" s="142">
        <v>0</v>
      </c>
      <c r="Q21" s="142">
        <v>6</v>
      </c>
      <c r="R21" s="142">
        <v>3</v>
      </c>
      <c r="S21" s="142">
        <v>0</v>
      </c>
      <c r="T21" s="142">
        <v>0</v>
      </c>
      <c r="U21" s="142">
        <v>7</v>
      </c>
      <c r="V21" s="142">
        <v>4</v>
      </c>
      <c r="W21" s="142">
        <v>8</v>
      </c>
      <c r="X21" s="142">
        <v>6</v>
      </c>
      <c r="Y21" s="142">
        <v>1</v>
      </c>
      <c r="Z21" s="142">
        <v>0</v>
      </c>
      <c r="AA21" s="142">
        <v>0</v>
      </c>
      <c r="AB21" s="142">
        <v>0</v>
      </c>
      <c r="AC21" s="139">
        <f t="shared" si="1"/>
        <v>63</v>
      </c>
      <c r="AD21" s="139">
        <f t="shared" si="1"/>
        <v>41</v>
      </c>
    </row>
    <row r="22" spans="1:30" s="143" customFormat="1" ht="25.5" customHeight="1">
      <c r="A22" s="227"/>
      <c r="B22" s="220"/>
      <c r="C22" s="221" t="s">
        <v>62</v>
      </c>
      <c r="D22" s="222"/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5</v>
      </c>
      <c r="L22" s="142">
        <v>4</v>
      </c>
      <c r="M22" s="142">
        <v>1</v>
      </c>
      <c r="N22" s="142">
        <v>0</v>
      </c>
      <c r="O22" s="142">
        <v>1</v>
      </c>
      <c r="P22" s="142">
        <v>1</v>
      </c>
      <c r="Q22" s="142">
        <v>102</v>
      </c>
      <c r="R22" s="142">
        <v>34</v>
      </c>
      <c r="S22" s="142">
        <v>3</v>
      </c>
      <c r="T22" s="142">
        <v>2</v>
      </c>
      <c r="U22" s="142">
        <v>5</v>
      </c>
      <c r="V22" s="142">
        <v>1</v>
      </c>
      <c r="W22" s="142">
        <v>5</v>
      </c>
      <c r="X22" s="142">
        <v>5</v>
      </c>
      <c r="Y22" s="142">
        <v>6</v>
      </c>
      <c r="Z22" s="142">
        <v>4</v>
      </c>
      <c r="AA22" s="142">
        <v>0</v>
      </c>
      <c r="AB22" s="142">
        <v>0</v>
      </c>
      <c r="AC22" s="139">
        <f t="shared" si="1"/>
        <v>128</v>
      </c>
      <c r="AD22" s="139">
        <f t="shared" si="1"/>
        <v>51</v>
      </c>
    </row>
    <row r="23" spans="1:30" s="143" customFormat="1" ht="30.75" customHeight="1">
      <c r="A23" s="227"/>
      <c r="B23" s="220"/>
      <c r="C23" s="223" t="s">
        <v>95</v>
      </c>
      <c r="D23" s="224"/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23</v>
      </c>
      <c r="L23" s="142">
        <v>4</v>
      </c>
      <c r="M23" s="142">
        <v>9</v>
      </c>
      <c r="N23" s="142">
        <v>6</v>
      </c>
      <c r="O23" s="142">
        <v>32</v>
      </c>
      <c r="P23" s="142">
        <v>14</v>
      </c>
      <c r="Q23" s="142">
        <v>15</v>
      </c>
      <c r="R23" s="142">
        <v>5</v>
      </c>
      <c r="S23" s="142">
        <v>31</v>
      </c>
      <c r="T23" s="142">
        <v>7</v>
      </c>
      <c r="U23" s="142">
        <v>21</v>
      </c>
      <c r="V23" s="142">
        <v>7</v>
      </c>
      <c r="W23" s="142">
        <v>34</v>
      </c>
      <c r="X23" s="142">
        <v>18</v>
      </c>
      <c r="Y23" s="142">
        <v>32</v>
      </c>
      <c r="Z23" s="142">
        <v>13</v>
      </c>
      <c r="AA23" s="142">
        <v>37</v>
      </c>
      <c r="AB23" s="142">
        <v>10</v>
      </c>
      <c r="AC23" s="139">
        <f t="shared" si="1"/>
        <v>234</v>
      </c>
      <c r="AD23" s="139">
        <f t="shared" si="1"/>
        <v>84</v>
      </c>
    </row>
    <row r="24" spans="1:30" s="143" customFormat="1" ht="30.75" customHeight="1">
      <c r="A24" s="227"/>
      <c r="B24" s="220"/>
      <c r="C24" s="223" t="s">
        <v>96</v>
      </c>
      <c r="D24" s="224"/>
      <c r="E24" s="142">
        <v>1</v>
      </c>
      <c r="F24" s="142">
        <v>0</v>
      </c>
      <c r="G24" s="142">
        <v>0</v>
      </c>
      <c r="H24" s="142">
        <v>0</v>
      </c>
      <c r="I24" s="142">
        <v>5</v>
      </c>
      <c r="J24" s="142">
        <v>3</v>
      </c>
      <c r="K24" s="142">
        <v>6</v>
      </c>
      <c r="L24" s="142">
        <v>3</v>
      </c>
      <c r="M24" s="142">
        <v>20</v>
      </c>
      <c r="N24" s="142">
        <v>9</v>
      </c>
      <c r="O24" s="142">
        <v>14</v>
      </c>
      <c r="P24" s="142">
        <v>4</v>
      </c>
      <c r="Q24" s="142">
        <v>9</v>
      </c>
      <c r="R24" s="142">
        <v>1</v>
      </c>
      <c r="S24" s="142">
        <v>17</v>
      </c>
      <c r="T24" s="142">
        <v>4</v>
      </c>
      <c r="U24" s="142">
        <v>10</v>
      </c>
      <c r="V24" s="142">
        <v>6</v>
      </c>
      <c r="W24" s="142">
        <v>9</v>
      </c>
      <c r="X24" s="142">
        <v>2</v>
      </c>
      <c r="Y24" s="142">
        <v>7</v>
      </c>
      <c r="Z24" s="142">
        <v>5</v>
      </c>
      <c r="AA24" s="142">
        <v>42</v>
      </c>
      <c r="AB24" s="142">
        <v>17</v>
      </c>
      <c r="AC24" s="139">
        <f t="shared" si="1"/>
        <v>140</v>
      </c>
      <c r="AD24" s="139">
        <f t="shared" si="1"/>
        <v>54</v>
      </c>
    </row>
    <row r="25" spans="1:30" s="143" customFormat="1" ht="33" customHeight="1">
      <c r="A25" s="227"/>
      <c r="B25" s="220"/>
      <c r="C25" s="223" t="s">
        <v>97</v>
      </c>
      <c r="D25" s="224"/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39">
        <f t="shared" si="1"/>
        <v>0</v>
      </c>
      <c r="AD25" s="139">
        <f t="shared" si="1"/>
        <v>0</v>
      </c>
    </row>
    <row r="26" spans="1:30" s="143" customFormat="1" ht="25.5" customHeight="1">
      <c r="A26" s="144" t="s">
        <v>20</v>
      </c>
      <c r="B26" s="217" t="s">
        <v>98</v>
      </c>
      <c r="C26" s="217"/>
      <c r="D26" s="217"/>
      <c r="E26" s="142">
        <v>5</v>
      </c>
      <c r="F26" s="142">
        <v>1</v>
      </c>
      <c r="G26" s="142">
        <v>4</v>
      </c>
      <c r="H26" s="142">
        <v>0</v>
      </c>
      <c r="I26" s="142">
        <v>6</v>
      </c>
      <c r="J26" s="142">
        <v>3</v>
      </c>
      <c r="K26" s="142">
        <v>13</v>
      </c>
      <c r="L26" s="142">
        <v>2</v>
      </c>
      <c r="M26" s="142">
        <v>55</v>
      </c>
      <c r="N26" s="142">
        <v>18</v>
      </c>
      <c r="O26" s="142">
        <v>49</v>
      </c>
      <c r="P26" s="142">
        <v>5</v>
      </c>
      <c r="Q26" s="142">
        <v>66</v>
      </c>
      <c r="R26" s="142">
        <v>9</v>
      </c>
      <c r="S26" s="142">
        <v>35</v>
      </c>
      <c r="T26" s="142">
        <v>28</v>
      </c>
      <c r="U26" s="142">
        <v>29</v>
      </c>
      <c r="V26" s="142">
        <v>17</v>
      </c>
      <c r="W26" s="142">
        <v>26</v>
      </c>
      <c r="X26" s="142">
        <v>16</v>
      </c>
      <c r="Y26" s="142">
        <v>23</v>
      </c>
      <c r="Z26" s="142">
        <v>16</v>
      </c>
      <c r="AA26" s="142">
        <v>5</v>
      </c>
      <c r="AB26" s="142">
        <v>1</v>
      </c>
      <c r="AC26" s="139">
        <f t="shared" si="1"/>
        <v>316</v>
      </c>
      <c r="AD26" s="139">
        <f t="shared" si="1"/>
        <v>116</v>
      </c>
    </row>
    <row r="27" spans="1:30" s="143" customFormat="1" ht="25.5" customHeight="1">
      <c r="A27" s="144" t="s">
        <v>34</v>
      </c>
      <c r="B27" s="217" t="s">
        <v>99</v>
      </c>
      <c r="C27" s="217"/>
      <c r="D27" s="217"/>
      <c r="E27" s="142">
        <v>0</v>
      </c>
      <c r="F27" s="142">
        <v>0</v>
      </c>
      <c r="G27" s="142">
        <v>19</v>
      </c>
      <c r="H27" s="142">
        <v>15</v>
      </c>
      <c r="I27" s="142">
        <v>49</v>
      </c>
      <c r="J27" s="142">
        <v>38</v>
      </c>
      <c r="K27" s="142">
        <v>111</v>
      </c>
      <c r="L27" s="142">
        <v>89</v>
      </c>
      <c r="M27" s="142">
        <v>61</v>
      </c>
      <c r="N27" s="142">
        <v>42</v>
      </c>
      <c r="O27" s="142">
        <v>53</v>
      </c>
      <c r="P27" s="142">
        <v>30</v>
      </c>
      <c r="Q27" s="142">
        <v>87</v>
      </c>
      <c r="R27" s="142">
        <v>58</v>
      </c>
      <c r="S27" s="142">
        <v>56</v>
      </c>
      <c r="T27" s="142">
        <v>46</v>
      </c>
      <c r="U27" s="142">
        <v>71</v>
      </c>
      <c r="V27" s="142">
        <v>47</v>
      </c>
      <c r="W27" s="142">
        <v>42</v>
      </c>
      <c r="X27" s="142">
        <v>26</v>
      </c>
      <c r="Y27" s="142">
        <v>102</v>
      </c>
      <c r="Z27" s="142">
        <v>68</v>
      </c>
      <c r="AA27" s="142">
        <v>1</v>
      </c>
      <c r="AB27" s="142">
        <v>1</v>
      </c>
      <c r="AC27" s="139">
        <f t="shared" si="1"/>
        <v>652</v>
      </c>
      <c r="AD27" s="139">
        <f t="shared" si="1"/>
        <v>460</v>
      </c>
    </row>
    <row r="28" spans="1:30" s="143" customFormat="1" ht="28.5" customHeight="1">
      <c r="A28" s="145" t="s">
        <v>36</v>
      </c>
      <c r="B28" s="217" t="s">
        <v>30</v>
      </c>
      <c r="C28" s="217"/>
      <c r="D28" s="217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1</v>
      </c>
      <c r="L28" s="142">
        <v>1</v>
      </c>
      <c r="M28" s="142">
        <v>1</v>
      </c>
      <c r="N28" s="142">
        <v>1</v>
      </c>
      <c r="O28" s="142">
        <v>1</v>
      </c>
      <c r="P28" s="142">
        <v>1</v>
      </c>
      <c r="Q28" s="142">
        <v>0</v>
      </c>
      <c r="R28" s="142">
        <v>0</v>
      </c>
      <c r="S28" s="142">
        <v>1</v>
      </c>
      <c r="T28" s="142">
        <v>1</v>
      </c>
      <c r="U28" s="142">
        <v>0</v>
      </c>
      <c r="V28" s="142">
        <v>0</v>
      </c>
      <c r="W28" s="142">
        <v>1</v>
      </c>
      <c r="X28" s="142">
        <v>1</v>
      </c>
      <c r="Y28" s="142">
        <v>0</v>
      </c>
      <c r="Z28" s="142">
        <v>0</v>
      </c>
      <c r="AA28" s="142">
        <v>0</v>
      </c>
      <c r="AB28" s="142">
        <v>0</v>
      </c>
      <c r="AC28" s="139">
        <f t="shared" si="1"/>
        <v>5</v>
      </c>
      <c r="AD28" s="139">
        <f t="shared" si="1"/>
        <v>5</v>
      </c>
    </row>
    <row r="29" spans="1:30" s="143" customFormat="1" ht="28.5" customHeight="1">
      <c r="A29" s="145" t="s">
        <v>61</v>
      </c>
      <c r="B29" s="217" t="s">
        <v>68</v>
      </c>
      <c r="C29" s="217"/>
      <c r="D29" s="217"/>
      <c r="E29" s="142">
        <v>0</v>
      </c>
      <c r="F29" s="142">
        <v>0</v>
      </c>
      <c r="G29" s="142">
        <v>0</v>
      </c>
      <c r="H29" s="142">
        <v>0</v>
      </c>
      <c r="I29" s="142">
        <v>23</v>
      </c>
      <c r="J29" s="142">
        <v>13</v>
      </c>
      <c r="K29" s="142">
        <v>23</v>
      </c>
      <c r="L29" s="142">
        <v>12</v>
      </c>
      <c r="M29" s="142">
        <v>2</v>
      </c>
      <c r="N29" s="142">
        <v>1</v>
      </c>
      <c r="O29" s="142">
        <v>2</v>
      </c>
      <c r="P29" s="142">
        <v>1</v>
      </c>
      <c r="Q29" s="142">
        <v>10</v>
      </c>
      <c r="R29" s="142">
        <v>5</v>
      </c>
      <c r="S29" s="142">
        <v>3</v>
      </c>
      <c r="T29" s="142">
        <v>1</v>
      </c>
      <c r="U29" s="142">
        <v>5</v>
      </c>
      <c r="V29" s="142">
        <v>1</v>
      </c>
      <c r="W29" s="142">
        <v>3</v>
      </c>
      <c r="X29" s="142">
        <v>1</v>
      </c>
      <c r="Y29" s="142">
        <v>13</v>
      </c>
      <c r="Z29" s="142">
        <v>8</v>
      </c>
      <c r="AA29" s="142">
        <v>0</v>
      </c>
      <c r="AB29" s="142">
        <v>0</v>
      </c>
      <c r="AC29" s="139">
        <f>E29+G29+I29+K29+M29+O29+Q29+S29+U29+W29+Y29+AA29</f>
        <v>84</v>
      </c>
      <c r="AD29" s="139">
        <f>F29+H29+J29+L29+N29+P29+R29+T29+V29+X29+Z29+AB29</f>
        <v>43</v>
      </c>
    </row>
    <row r="30" ht="15">
      <c r="N30" s="146"/>
    </row>
    <row r="31" ht="15">
      <c r="N31" s="146"/>
    </row>
    <row r="32" ht="12.75">
      <c r="N32" s="61"/>
    </row>
    <row r="33" ht="15">
      <c r="N33" s="146"/>
    </row>
    <row r="34" ht="15">
      <c r="N34" s="146"/>
    </row>
    <row r="35" ht="15">
      <c r="N35" s="146"/>
    </row>
  </sheetData>
  <sheetProtection/>
  <mergeCells count="44"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4:A25"/>
    <mergeCell ref="B4:D4"/>
    <mergeCell ref="B5:B19"/>
    <mergeCell ref="C5:D5"/>
    <mergeCell ref="C7:D7"/>
    <mergeCell ref="C8:D8"/>
    <mergeCell ref="C9:D9"/>
    <mergeCell ref="C10:D10"/>
    <mergeCell ref="C11:D11"/>
    <mergeCell ref="C12:D12"/>
    <mergeCell ref="C24:D24"/>
    <mergeCell ref="C25:D25"/>
    <mergeCell ref="C13:D13"/>
    <mergeCell ref="C14:D14"/>
    <mergeCell ref="C15:D15"/>
    <mergeCell ref="C16:D16"/>
    <mergeCell ref="C17:D17"/>
    <mergeCell ref="C18:D18"/>
    <mergeCell ref="B26:D26"/>
    <mergeCell ref="B27:D27"/>
    <mergeCell ref="B28:D28"/>
    <mergeCell ref="B29:D29"/>
    <mergeCell ref="C19:D19"/>
    <mergeCell ref="B20:B25"/>
    <mergeCell ref="C20:D20"/>
    <mergeCell ref="C21:D21"/>
    <mergeCell ref="C22:D22"/>
    <mergeCell ref="C23:D23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ja</cp:lastModifiedBy>
  <dcterms:created xsi:type="dcterms:W3CDTF">2011-02-01T12:05:15Z</dcterms:created>
  <dcterms:modified xsi:type="dcterms:W3CDTF">2013-05-20T12:08:53Z</dcterms:modified>
  <cp:category/>
  <cp:version/>
  <cp:contentType/>
  <cp:contentStatus/>
</cp:coreProperties>
</file>