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FP-Pasywne" sheetId="1" r:id="rId1"/>
    <sheet name="FUNDUSZ PRACY" sheetId="2" r:id="rId2"/>
  </sheets>
  <definedNames>
    <definedName name="_xlnm.Print_Area" localSheetId="1">'FUNDUSZ PRACY'!$A$1:$K$66</definedName>
  </definedNames>
  <calcPr fullCalcOnLoad="1"/>
</workbook>
</file>

<file path=xl/comments2.xml><?xml version="1.0" encoding="utf-8"?>
<comments xmlns="http://schemas.openxmlformats.org/spreadsheetml/2006/main">
  <authors>
    <author>marzanw</author>
    <author>pok5_8</author>
  </authors>
  <commentList>
    <comment ref="E16" authorId="0">
      <text>
        <r>
          <rPr>
            <b/>
            <sz val="8"/>
            <rFont val="Tahoma"/>
            <family val="2"/>
          </rPr>
          <t>marzanw: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Arial"/>
            <family val="2"/>
          </rPr>
          <t>INDYWIDUALNE 1 OSOBA</t>
        </r>
      </text>
    </comment>
    <comment ref="H16" authorId="1">
      <text>
        <r>
          <rPr>
            <b/>
            <sz val="16"/>
            <rFont val="Tahoma"/>
            <family val="2"/>
          </rPr>
          <t>pok5_8:</t>
        </r>
        <r>
          <rPr>
            <sz val="16"/>
            <rFont val="Tahoma"/>
            <family val="2"/>
          </rPr>
          <t xml:space="preserve">
45 660 PLAN EFS</t>
        </r>
      </text>
    </comment>
    <comment ref="E17" authorId="0">
      <text>
        <r>
          <rPr>
            <b/>
            <sz val="8"/>
            <rFont val="Tahoma"/>
            <family val="2"/>
          </rPr>
          <t>marzanw: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Arial"/>
            <family val="2"/>
          </rPr>
          <t>GRUPOWE                 12 546,41
INDYWIDUALNE          3 035,66</t>
        </r>
      </text>
    </comment>
    <comment ref="H17" authorId="1">
      <text>
        <r>
          <rPr>
            <b/>
            <sz val="8"/>
            <rFont val="Tahoma"/>
            <family val="2"/>
          </rPr>
          <t>pok5_8:</t>
        </r>
        <r>
          <rPr>
            <sz val="8"/>
            <rFont val="Tahoma"/>
            <family val="2"/>
          </rPr>
          <t xml:space="preserve">
            </t>
        </r>
        <r>
          <rPr>
            <sz val="16"/>
            <rFont val="Tahoma"/>
            <family val="2"/>
          </rPr>
          <t>265,6   EFS 2008
21 477,41  EFS 2009 PLAN</t>
        </r>
      </text>
    </comment>
  </commentList>
</comments>
</file>

<file path=xl/sharedStrings.xml><?xml version="1.0" encoding="utf-8"?>
<sst xmlns="http://schemas.openxmlformats.org/spreadsheetml/2006/main" count="106" uniqueCount="88">
  <si>
    <t>Lp.</t>
  </si>
  <si>
    <t>Wyszczególnienie</t>
  </si>
  <si>
    <t>1</t>
  </si>
  <si>
    <t>2</t>
  </si>
  <si>
    <t>5</t>
  </si>
  <si>
    <t>7</t>
  </si>
  <si>
    <t>8</t>
  </si>
  <si>
    <t>9</t>
  </si>
  <si>
    <t>10</t>
  </si>
  <si>
    <t>11</t>
  </si>
  <si>
    <t>OGÓŁEM</t>
  </si>
  <si>
    <t>PRACE INTERWENCYJNE</t>
  </si>
  <si>
    <t>fundusz pracy</t>
  </si>
  <si>
    <t>ROBOTY PUBLICZNE</t>
  </si>
  <si>
    <t>SZKOLENIA</t>
  </si>
  <si>
    <t>STAŻE</t>
  </si>
  <si>
    <t>JEDNORAZOWE ŚRODKI</t>
  </si>
  <si>
    <t>WYPOSAŻENIE I DOPOSAŻENIE</t>
  </si>
  <si>
    <t>PRACE SPOŁECZNIE UŻYTECZNE</t>
  </si>
  <si>
    <t>POKRYCIE SKŁADEK ROLNIKÓW</t>
  </si>
  <si>
    <t xml:space="preserve">      </t>
  </si>
  <si>
    <t>Kwota</t>
  </si>
  <si>
    <t>BADANIA LEKARSKIE</t>
  </si>
  <si>
    <t>STUDIA PODYPLOMOWE</t>
  </si>
  <si>
    <t>OPIEKA NAD DZIECKIEM</t>
  </si>
  <si>
    <t>PRZYGOTOWANIE ZAWODOWE DOROSŁYCH</t>
  </si>
  <si>
    <t>Środki zaangażowane na dzień 14-10-2009 EFS</t>
  </si>
  <si>
    <t>Środki zaangażowane na dzień 14-10-2009 ogółem</t>
  </si>
  <si>
    <t>oszczędności  FP</t>
  </si>
  <si>
    <t>oszczędności  PROGRAMY</t>
  </si>
  <si>
    <t>Ogółem</t>
  </si>
  <si>
    <t xml:space="preserve">Razem wydatki </t>
  </si>
  <si>
    <t>Inne wydatki FP</t>
  </si>
  <si>
    <t>Wydatki fakultatywne</t>
  </si>
  <si>
    <t>Pozostałe wydatki</t>
  </si>
  <si>
    <t>IV</t>
  </si>
  <si>
    <t>POKL 6.1</t>
  </si>
  <si>
    <t>Fundusze strukturalne</t>
  </si>
  <si>
    <t>III</t>
  </si>
  <si>
    <t>Inne wydatki aktywne*</t>
  </si>
  <si>
    <t>Prace społecznie użyteczne</t>
  </si>
  <si>
    <t>Wyposażenie i dop. stanowisk pracy</t>
  </si>
  <si>
    <t>Jednorazowe środki na rozpoczęcie dział. gospod.</t>
  </si>
  <si>
    <t>Przygotowanie zawodowe</t>
  </si>
  <si>
    <t>Staże</t>
  </si>
  <si>
    <t>Szkolenia</t>
  </si>
  <si>
    <t>Roboty publiczne</t>
  </si>
  <si>
    <t>Prace interwencyjne</t>
  </si>
  <si>
    <t>Liczba osób zaktywizowanych</t>
  </si>
  <si>
    <t>Formy aktywne</t>
  </si>
  <si>
    <t>II</t>
  </si>
  <si>
    <t>Dodatki aktywizacyjne</t>
  </si>
  <si>
    <t>Zasiłki dla bezrobotnych</t>
  </si>
  <si>
    <t>Formy pasywne</t>
  </si>
  <si>
    <t>I</t>
  </si>
  <si>
    <t>WYSZCZEGÓLNIENIE</t>
  </si>
  <si>
    <t xml:space="preserve">Powiatowy Urząd Pracy w Turku
Wykonanie Funduszu Pracy </t>
  </si>
  <si>
    <t>pobrane zasiłki i świadczenia - ilość</t>
  </si>
  <si>
    <t>studia podyplomowe</t>
  </si>
  <si>
    <r>
      <t xml:space="preserve">    </t>
    </r>
    <r>
      <rPr>
        <b/>
        <sz val="8"/>
        <rFont val="Arial CE"/>
        <family val="2"/>
      </rPr>
      <t>POWIATOWY URZĄD PRACY W TURKU 
STRUKTURA PODZIAŁU ŚRODKÓW FUNDUSZU PRACY NA ROK 2010</t>
    </r>
  </si>
  <si>
    <t>Limit 2010 r.</t>
  </si>
  <si>
    <t>Zobowiązania 2009</t>
  </si>
  <si>
    <t>Limit 2010
(po odjęciu zobowiązań)</t>
  </si>
  <si>
    <t>Środki zaangażowane na 28-12-2010 FP</t>
  </si>
  <si>
    <t>Osoby zaktywizowane 2010</t>
  </si>
  <si>
    <t>Wykonanie finansowe na dzień 31-12-2010</t>
  </si>
  <si>
    <t>45 +</t>
  </si>
  <si>
    <t>powódź 2010</t>
  </si>
  <si>
    <t xml:space="preserve"> koszty szkoleń</t>
  </si>
  <si>
    <t>stypendia</t>
  </si>
  <si>
    <t>koszty egzaminów</t>
  </si>
  <si>
    <t>efs</t>
  </si>
  <si>
    <t>45+</t>
  </si>
  <si>
    <t>rezerwa art..49</t>
  </si>
  <si>
    <t>stypendium</t>
  </si>
  <si>
    <t>premia +koszty</t>
  </si>
  <si>
    <t>45/50 plus</t>
  </si>
  <si>
    <t>MiŚP</t>
  </si>
  <si>
    <t>koszty</t>
  </si>
  <si>
    <t>STYPENDIUM Z TYT.  NAUKI</t>
  </si>
  <si>
    <t xml:space="preserve">DOJAZDY </t>
  </si>
  <si>
    <t>staż</t>
  </si>
  <si>
    <t>szkolenia</t>
  </si>
  <si>
    <t>poradnictwo zawodowe</t>
  </si>
  <si>
    <t>badania lekarskie</t>
  </si>
  <si>
    <t>zatrudnienie</t>
  </si>
  <si>
    <t xml:space="preserve">WKŁAD WŁASNY </t>
  </si>
  <si>
    <t>WYKONANIE 2010
w tys. zł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</si>
</sst>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_-* #,##0&quot; zł&quot;_-;\-* #,##0&quot; zł&quot;_-;_-* &quot;- zł&quot;_-;_-@_-"/>
    <numFmt numFmtId="166" formatCode="_-* #,##0&quot; zł&quot;_-;\-* #,##0&quot; zł&quot;_-;_-* \-??&quot; zł&quot;_-;_-@_-"/>
    <numFmt numFmtId="167" formatCode="#,##0.00&quot; zł&quot;"/>
    <numFmt numFmtId="168" formatCode="#,##0&quot; zł&quot;"/>
    <numFmt numFmtId="169" formatCode="#,##0_ ;\-#,##0\ "/>
    <numFmt numFmtId="170" formatCode="#,##0\ _z_ł"/>
    <numFmt numFmtId="171" formatCode="#,##0.00\ &quot;zł&quot;"/>
    <numFmt numFmtId="172" formatCode="#,##0\ &quot;zł&quot;"/>
    <numFmt numFmtId="173" formatCode="_-* #,##0.0&quot; zł&quot;_-;\-* #,##0.0&quot; zł&quot;_-;_-* \-??&quot; zł&quot;_-;_-@_-"/>
    <numFmt numFmtId="174" formatCode="#,##0.0\ &quot;zł&quot;"/>
    <numFmt numFmtId="175" formatCode="#,##0.00_ ;\-#,##0.00\ "/>
    <numFmt numFmtId="176" formatCode="0.0%"/>
    <numFmt numFmtId="177" formatCode="[$-415]d\ mmmm\ yyyy"/>
    <numFmt numFmtId="178" formatCode="0.0"/>
    <numFmt numFmtId="179" formatCode="0.000"/>
    <numFmt numFmtId="180" formatCode="0.0000"/>
    <numFmt numFmtId="181" formatCode="#,##0.00\ _z_ł"/>
  </numFmts>
  <fonts count="79">
    <font>
      <sz val="10"/>
      <name val="Arial"/>
      <family val="0"/>
    </font>
    <font>
      <sz val="11"/>
      <color indexed="8"/>
      <name val="Czcionka tekstu podstawowego"/>
      <family val="2"/>
    </font>
    <font>
      <b/>
      <sz val="14"/>
      <name val="Arial"/>
      <family val="2"/>
    </font>
    <font>
      <b/>
      <sz val="8"/>
      <name val="Arial CE"/>
      <family val="2"/>
    </font>
    <font>
      <b/>
      <sz val="8"/>
      <name val="Arial"/>
      <family val="2"/>
    </font>
    <font>
      <sz val="8"/>
      <name val="Arial CE"/>
      <family val="2"/>
    </font>
    <font>
      <sz val="9"/>
      <name val="Arial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u val="single"/>
      <sz val="10"/>
      <name val="Arial"/>
      <family val="2"/>
    </font>
    <font>
      <sz val="10"/>
      <color indexed="61"/>
      <name val="Arial"/>
      <family val="2"/>
    </font>
    <font>
      <b/>
      <sz val="11"/>
      <color indexed="61"/>
      <name val="Arial"/>
      <family val="2"/>
    </font>
    <font>
      <b/>
      <sz val="10"/>
      <color indexed="61"/>
      <name val="Arial CE"/>
      <family val="2"/>
    </font>
    <font>
      <b/>
      <sz val="10"/>
      <color indexed="61"/>
      <name val="Arial"/>
      <family val="2"/>
    </font>
    <font>
      <u val="single"/>
      <sz val="10"/>
      <color indexed="61"/>
      <name val="Arial"/>
      <family val="2"/>
    </font>
    <font>
      <b/>
      <sz val="9"/>
      <color indexed="61"/>
      <name val="Arial CE"/>
      <family val="2"/>
    </font>
    <font>
      <sz val="10"/>
      <color indexed="6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 CE"/>
      <family val="2"/>
    </font>
    <font>
      <b/>
      <sz val="10"/>
      <color indexed="10"/>
      <name val="Arial"/>
      <family val="2"/>
    </font>
    <font>
      <b/>
      <sz val="14"/>
      <name val="Arial CE"/>
      <family val="0"/>
    </font>
    <font>
      <u val="single"/>
      <sz val="7.6"/>
      <color indexed="12"/>
      <name val="Arial"/>
      <family val="2"/>
    </font>
    <font>
      <u val="single"/>
      <sz val="7.6"/>
      <color indexed="36"/>
      <name val="Arial"/>
      <family val="2"/>
    </font>
    <font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name val="Arial"/>
      <family val="2"/>
    </font>
    <font>
      <sz val="14"/>
      <name val="Arial"/>
      <family val="2"/>
    </font>
    <font>
      <b/>
      <sz val="8"/>
      <name val="Tahoma"/>
      <family val="2"/>
    </font>
    <font>
      <b/>
      <sz val="9"/>
      <color indexed="12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 CE"/>
      <family val="0"/>
    </font>
    <font>
      <i/>
      <sz val="10"/>
      <name val="Arial CE"/>
      <family val="2"/>
    </font>
    <font>
      <i/>
      <sz val="10"/>
      <name val="Arial"/>
      <family val="2"/>
    </font>
    <font>
      <b/>
      <sz val="14"/>
      <color indexed="20"/>
      <name val="Arial"/>
      <family val="2"/>
    </font>
    <font>
      <b/>
      <sz val="8"/>
      <color indexed="61"/>
      <name val="Arial CE"/>
      <family val="2"/>
    </font>
    <font>
      <sz val="8"/>
      <color indexed="10"/>
      <name val="Arial"/>
      <family val="2"/>
    </font>
    <font>
      <u val="singleAccounting"/>
      <sz val="8"/>
      <color indexed="10"/>
      <name val="Arial"/>
      <family val="2"/>
    </font>
    <font>
      <sz val="8"/>
      <name val="Tahoma"/>
      <family val="2"/>
    </font>
    <font>
      <b/>
      <sz val="16"/>
      <name val="Tahoma"/>
      <family val="2"/>
    </font>
    <font>
      <sz val="16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/>
      <bottom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/>
    </border>
    <border>
      <left style="thin"/>
      <right>
        <color indexed="63"/>
      </right>
      <top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7" fillId="0" borderId="3" applyNumberFormat="0" applyFill="0" applyAlignment="0" applyProtection="0"/>
    <xf numFmtId="0" fontId="68" fillId="29" borderId="4" applyNumberFormat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0" fillId="0" borderId="0">
      <alignment/>
      <protection/>
    </xf>
    <xf numFmtId="0" fontId="73" fillId="27" borderId="1" applyNumberFormat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4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0" fillId="0" borderId="0" applyFill="0" applyBorder="0" applyAlignment="0" applyProtection="0"/>
    <xf numFmtId="0" fontId="78" fillId="32" borderId="0" applyNumberFormat="0" applyBorder="0" applyAlignment="0" applyProtection="0"/>
  </cellStyleXfs>
  <cellXfs count="338">
    <xf numFmtId="0" fontId="0" fillId="0" borderId="0" xfId="0" applyAlignment="1">
      <alignment/>
    </xf>
    <xf numFmtId="0" fontId="9" fillId="0" borderId="10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45" fillId="0" borderId="10" xfId="0" applyFont="1" applyBorder="1" applyAlignment="1">
      <alignment horizontal="center" vertical="center"/>
    </xf>
    <xf numFmtId="174" fontId="46" fillId="33" borderId="1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174" fontId="0" fillId="34" borderId="10" xfId="0" applyNumberFormat="1" applyFill="1" applyBorder="1" applyAlignment="1">
      <alignment/>
    </xf>
    <xf numFmtId="0" fontId="9" fillId="34" borderId="10" xfId="0" applyFont="1" applyFill="1" applyBorder="1" applyAlignment="1">
      <alignment horizontal="left"/>
    </xf>
    <xf numFmtId="0" fontId="0" fillId="34" borderId="10" xfId="0" applyFill="1" applyBorder="1" applyAlignment="1">
      <alignment/>
    </xf>
    <xf numFmtId="0" fontId="9" fillId="34" borderId="14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/>
    </xf>
    <xf numFmtId="0" fontId="9" fillId="34" borderId="16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left"/>
    </xf>
    <xf numFmtId="0" fontId="9" fillId="34" borderId="12" xfId="0" applyFont="1" applyFill="1" applyBorder="1" applyAlignment="1">
      <alignment horizontal="left"/>
    </xf>
    <xf numFmtId="0" fontId="9" fillId="34" borderId="13" xfId="0" applyFont="1" applyFill="1" applyBorder="1" applyAlignment="1">
      <alignment horizontal="left"/>
    </xf>
    <xf numFmtId="0" fontId="0" fillId="34" borderId="10" xfId="0" applyFill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left" vertical="center"/>
    </xf>
    <xf numFmtId="0" fontId="9" fillId="34" borderId="12" xfId="0" applyFont="1" applyFill="1" applyBorder="1" applyAlignment="1">
      <alignment horizontal="left" vertical="center"/>
    </xf>
    <xf numFmtId="0" fontId="9" fillId="34" borderId="13" xfId="0" applyFont="1" applyFill="1" applyBorder="1" applyAlignment="1">
      <alignment horizontal="left" vertical="center"/>
    </xf>
    <xf numFmtId="0" fontId="0" fillId="34" borderId="11" xfId="0" applyFill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74" fontId="9" fillId="34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47" fillId="0" borderId="0" xfId="52" applyFont="1" applyBorder="1" applyAlignment="1">
      <alignment horizontal="center" vertical="center" wrapText="1" shrinkToFit="1"/>
      <protection/>
    </xf>
    <xf numFmtId="0" fontId="2" fillId="0" borderId="0" xfId="52" applyFont="1" applyAlignment="1">
      <alignment/>
      <protection/>
    </xf>
    <xf numFmtId="0" fontId="0" fillId="0" borderId="0" xfId="52">
      <alignment/>
      <protection/>
    </xf>
    <xf numFmtId="49" fontId="3" fillId="35" borderId="18" xfId="52" applyNumberFormat="1" applyFont="1" applyFill="1" applyBorder="1" applyAlignment="1">
      <alignment horizontal="center" vertical="center"/>
      <protection/>
    </xf>
    <xf numFmtId="49" fontId="3" fillId="35" borderId="12" xfId="52" applyNumberFormat="1" applyFont="1" applyFill="1" applyBorder="1" applyAlignment="1">
      <alignment horizontal="center" vertical="center"/>
      <protection/>
    </xf>
    <xf numFmtId="49" fontId="3" fillId="35" borderId="18" xfId="52" applyNumberFormat="1" applyFont="1" applyFill="1" applyBorder="1" applyAlignment="1">
      <alignment horizontal="center" vertical="center" wrapText="1" shrinkToFit="1"/>
      <protection/>
    </xf>
    <xf numFmtId="49" fontId="3" fillId="36" borderId="19" xfId="52" applyNumberFormat="1" applyFont="1" applyFill="1" applyBorder="1" applyAlignment="1">
      <alignment horizontal="center" vertical="center" wrapText="1"/>
      <protection/>
    </xf>
    <xf numFmtId="49" fontId="3" fillId="35" borderId="18" xfId="52" applyNumberFormat="1" applyFont="1" applyFill="1" applyBorder="1" applyAlignment="1">
      <alignment horizontal="center" vertical="center" wrapText="1"/>
      <protection/>
    </xf>
    <xf numFmtId="0" fontId="4" fillId="35" borderId="18" xfId="52" applyFont="1" applyFill="1" applyBorder="1" applyAlignment="1">
      <alignment horizontal="center" vertical="center" wrapText="1"/>
      <protection/>
    </xf>
    <xf numFmtId="0" fontId="4" fillId="35" borderId="20" xfId="52" applyFont="1" applyFill="1" applyBorder="1" applyAlignment="1">
      <alignment horizontal="center" vertical="center" wrapText="1"/>
      <protection/>
    </xf>
    <xf numFmtId="49" fontId="3" fillId="35" borderId="21" xfId="52" applyNumberFormat="1" applyFont="1" applyFill="1" applyBorder="1" applyAlignment="1">
      <alignment horizontal="center" vertical="center"/>
      <protection/>
    </xf>
    <xf numFmtId="49" fontId="3" fillId="35" borderId="21" xfId="52" applyNumberFormat="1" applyFont="1" applyFill="1" applyBorder="1" applyAlignment="1">
      <alignment horizontal="center" vertical="center" wrapText="1" shrinkToFit="1"/>
      <protection/>
    </xf>
    <xf numFmtId="49" fontId="3" fillId="36" borderId="22" xfId="52" applyNumberFormat="1" applyFont="1" applyFill="1" applyBorder="1" applyAlignment="1">
      <alignment horizontal="center" vertical="center" wrapText="1"/>
      <protection/>
    </xf>
    <xf numFmtId="49" fontId="3" fillId="35" borderId="21" xfId="52" applyNumberFormat="1" applyFont="1" applyFill="1" applyBorder="1" applyAlignment="1">
      <alignment horizontal="center" vertical="center" wrapText="1"/>
      <protection/>
    </xf>
    <xf numFmtId="0" fontId="4" fillId="35" borderId="21" xfId="52" applyFont="1" applyFill="1" applyBorder="1" applyAlignment="1">
      <alignment horizontal="center" vertical="center" wrapText="1"/>
      <protection/>
    </xf>
    <xf numFmtId="0" fontId="4" fillId="35" borderId="23" xfId="52" applyFont="1" applyFill="1" applyBorder="1" applyAlignment="1">
      <alignment horizontal="center" vertical="center" wrapText="1"/>
      <protection/>
    </xf>
    <xf numFmtId="49" fontId="5" fillId="0" borderId="15" xfId="52" applyNumberFormat="1" applyFont="1" applyFill="1" applyBorder="1" applyAlignment="1">
      <alignment horizontal="center" vertical="center" shrinkToFit="1"/>
      <protection/>
    </xf>
    <xf numFmtId="49" fontId="5" fillId="0" borderId="24" xfId="52" applyNumberFormat="1" applyFont="1" applyFill="1" applyBorder="1" applyAlignment="1">
      <alignment horizontal="center" vertical="center" shrinkToFit="1"/>
      <protection/>
    </xf>
    <xf numFmtId="49" fontId="5" fillId="0" borderId="25" xfId="52" applyNumberFormat="1" applyFont="1" applyFill="1" applyBorder="1" applyAlignment="1">
      <alignment horizontal="center" vertical="center" shrinkToFit="1"/>
      <protection/>
    </xf>
    <xf numFmtId="49" fontId="5" fillId="0" borderId="26" xfId="52" applyNumberFormat="1" applyFont="1" applyFill="1" applyBorder="1" applyAlignment="1">
      <alignment horizontal="center" vertical="center" shrinkToFit="1"/>
      <protection/>
    </xf>
    <xf numFmtId="49" fontId="5" fillId="37" borderId="26" xfId="52" applyNumberFormat="1" applyFont="1" applyFill="1" applyBorder="1" applyAlignment="1">
      <alignment horizontal="center" vertical="center" shrinkToFit="1"/>
      <protection/>
    </xf>
    <xf numFmtId="0" fontId="6" fillId="0" borderId="0" xfId="52" applyFont="1" applyAlignment="1">
      <alignment horizontal="center" vertical="center"/>
      <protection/>
    </xf>
    <xf numFmtId="49" fontId="5" fillId="0" borderId="0" xfId="52" applyNumberFormat="1" applyFont="1" applyFill="1" applyBorder="1" applyAlignment="1">
      <alignment horizontal="center" vertical="center" shrinkToFit="1"/>
      <protection/>
    </xf>
    <xf numFmtId="49" fontId="25" fillId="37" borderId="25" xfId="52" applyNumberFormat="1" applyFont="1" applyFill="1" applyBorder="1" applyAlignment="1">
      <alignment horizontal="center" vertical="center" shrinkToFit="1"/>
      <protection/>
    </xf>
    <xf numFmtId="164" fontId="0" fillId="37" borderId="26" xfId="64" applyFill="1" applyBorder="1" applyAlignment="1">
      <alignment horizontal="center" vertical="center" shrinkToFit="1"/>
    </xf>
    <xf numFmtId="49" fontId="25" fillId="37" borderId="27" xfId="52" applyNumberFormat="1" applyFont="1" applyFill="1" applyBorder="1" applyAlignment="1">
      <alignment horizontal="center" vertical="center" shrinkToFit="1"/>
      <protection/>
    </xf>
    <xf numFmtId="164" fontId="0" fillId="37" borderId="28" xfId="64" applyFill="1" applyBorder="1" applyAlignment="1">
      <alignment horizontal="center" vertical="center" shrinkToFit="1"/>
    </xf>
    <xf numFmtId="49" fontId="5" fillId="37" borderId="28" xfId="52" applyNumberFormat="1" applyFont="1" applyFill="1" applyBorder="1" applyAlignment="1">
      <alignment horizontal="center" vertical="center" shrinkToFit="1"/>
      <protection/>
    </xf>
    <xf numFmtId="0" fontId="7" fillId="0" borderId="20" xfId="52" applyFont="1" applyFill="1" applyBorder="1" applyAlignment="1">
      <alignment horizontal="center" vertical="center" wrapText="1"/>
      <protection/>
    </xf>
    <xf numFmtId="0" fontId="17" fillId="0" borderId="29" xfId="52" applyFont="1" applyFill="1" applyBorder="1" applyAlignment="1">
      <alignment horizontal="center" vertical="center"/>
      <protection/>
    </xf>
    <xf numFmtId="0" fontId="20" fillId="0" borderId="19" xfId="52" applyFont="1" applyFill="1" applyBorder="1" applyAlignment="1">
      <alignment horizontal="left" vertical="center" wrapText="1"/>
      <protection/>
    </xf>
    <xf numFmtId="171" fontId="17" fillId="0" borderId="30" xfId="64" applyNumberFormat="1" applyFont="1" applyFill="1" applyBorder="1" applyAlignment="1" applyProtection="1">
      <alignment horizontal="right" vertical="center"/>
      <protection/>
    </xf>
    <xf numFmtId="171" fontId="15" fillId="37" borderId="30" xfId="64" applyNumberFormat="1" applyFont="1" applyFill="1" applyBorder="1" applyAlignment="1" applyProtection="1">
      <alignment horizontal="right" vertical="center"/>
      <protection/>
    </xf>
    <xf numFmtId="171" fontId="17" fillId="0" borderId="30" xfId="64" applyNumberFormat="1" applyFont="1" applyFill="1" applyBorder="1" applyAlignment="1" applyProtection="1">
      <alignment horizontal="center" vertical="center"/>
      <protection/>
    </xf>
    <xf numFmtId="171" fontId="15" fillId="0" borderId="30" xfId="64" applyNumberFormat="1" applyFont="1" applyFill="1" applyBorder="1" applyAlignment="1" applyProtection="1">
      <alignment horizontal="right" vertical="center"/>
      <protection/>
    </xf>
    <xf numFmtId="164" fontId="15" fillId="0" borderId="30" xfId="64" applyFont="1" applyFill="1" applyBorder="1" applyAlignment="1" applyProtection="1">
      <alignment horizontal="right" vertical="center"/>
      <protection/>
    </xf>
    <xf numFmtId="0" fontId="18" fillId="0" borderId="30" xfId="52" applyFont="1" applyBorder="1" applyAlignment="1">
      <alignment horizontal="center" vertical="center"/>
      <protection/>
    </xf>
    <xf numFmtId="167" fontId="18" fillId="0" borderId="30" xfId="64" applyNumberFormat="1" applyFont="1" applyFill="1" applyBorder="1" applyAlignment="1" applyProtection="1">
      <alignment horizontal="right" vertical="center"/>
      <protection/>
    </xf>
    <xf numFmtId="164" fontId="0" fillId="0" borderId="0" xfId="64" applyFont="1" applyAlignment="1">
      <alignment/>
    </xf>
    <xf numFmtId="0" fontId="15" fillId="0" borderId="0" xfId="52" applyFont="1">
      <alignment/>
      <protection/>
    </xf>
    <xf numFmtId="0" fontId="7" fillId="0" borderId="31" xfId="52" applyFont="1" applyFill="1" applyBorder="1" applyAlignment="1">
      <alignment horizontal="center" vertical="center" wrapText="1"/>
      <protection/>
    </xf>
    <xf numFmtId="0" fontId="7" fillId="0" borderId="32" xfId="52" applyFont="1" applyFill="1" applyBorder="1" applyAlignment="1">
      <alignment horizontal="center" vertical="center"/>
      <protection/>
    </xf>
    <xf numFmtId="0" fontId="8" fillId="0" borderId="33" xfId="52" applyFont="1" applyFill="1" applyBorder="1" applyAlignment="1">
      <alignment horizontal="left" vertical="center" wrapText="1"/>
      <protection/>
    </xf>
    <xf numFmtId="171" fontId="7" fillId="0" borderId="10" xfId="64" applyNumberFormat="1" applyFont="1" applyFill="1" applyBorder="1" applyAlignment="1" applyProtection="1">
      <alignment horizontal="right" vertical="center"/>
      <protection/>
    </xf>
    <xf numFmtId="171" fontId="0" fillId="37" borderId="10" xfId="64" applyNumberFormat="1" applyFont="1" applyFill="1" applyBorder="1" applyAlignment="1" applyProtection="1">
      <alignment horizontal="right" vertical="center"/>
      <protection/>
    </xf>
    <xf numFmtId="171" fontId="7" fillId="0" borderId="10" xfId="64" applyNumberFormat="1" applyFont="1" applyFill="1" applyBorder="1" applyAlignment="1" applyProtection="1">
      <alignment horizontal="center" vertical="center"/>
      <protection/>
    </xf>
    <xf numFmtId="164" fontId="0" fillId="0" borderId="10" xfId="64" applyFont="1" applyFill="1" applyBorder="1" applyAlignment="1" applyProtection="1">
      <alignment horizontal="right" vertical="center"/>
      <protection/>
    </xf>
    <xf numFmtId="0" fontId="9" fillId="0" borderId="10" xfId="52" applyFont="1" applyBorder="1" applyAlignment="1">
      <alignment horizontal="center" vertical="center"/>
      <protection/>
    </xf>
    <xf numFmtId="167" fontId="9" fillId="0" borderId="10" xfId="64" applyNumberFormat="1" applyFont="1" applyFill="1" applyBorder="1" applyAlignment="1" applyProtection="1">
      <alignment horizontal="right" vertical="center"/>
      <protection/>
    </xf>
    <xf numFmtId="0" fontId="0" fillId="0" borderId="0" xfId="52" applyFont="1">
      <alignment/>
      <protection/>
    </xf>
    <xf numFmtId="0" fontId="7" fillId="0" borderId="23" xfId="52" applyFont="1" applyFill="1" applyBorder="1" applyAlignment="1">
      <alignment horizontal="center" vertical="center" wrapText="1"/>
      <protection/>
    </xf>
    <xf numFmtId="0" fontId="7" fillId="0" borderId="34" xfId="52" applyFont="1" applyFill="1" applyBorder="1" applyAlignment="1">
      <alignment horizontal="center" vertical="center"/>
      <protection/>
    </xf>
    <xf numFmtId="0" fontId="8" fillId="0" borderId="22" xfId="52" applyFont="1" applyFill="1" applyBorder="1" applyAlignment="1">
      <alignment horizontal="left" vertical="center" wrapText="1"/>
      <protection/>
    </xf>
    <xf numFmtId="171" fontId="7" fillId="0" borderId="35" xfId="64" applyNumberFormat="1" applyFont="1" applyFill="1" applyBorder="1" applyAlignment="1" applyProtection="1">
      <alignment horizontal="right" vertical="center"/>
      <protection/>
    </xf>
    <xf numFmtId="171" fontId="0" fillId="37" borderId="35" xfId="64" applyNumberFormat="1" applyFont="1" applyFill="1" applyBorder="1" applyAlignment="1" applyProtection="1">
      <alignment horizontal="right" vertical="center"/>
      <protection/>
    </xf>
    <xf numFmtId="171" fontId="17" fillId="0" borderId="35" xfId="64" applyNumberFormat="1" applyFont="1" applyFill="1" applyBorder="1" applyAlignment="1" applyProtection="1">
      <alignment horizontal="center" vertical="center"/>
      <protection/>
    </xf>
    <xf numFmtId="164" fontId="0" fillId="0" borderId="35" xfId="64" applyFont="1" applyFill="1" applyBorder="1" applyAlignment="1" applyProtection="1">
      <alignment horizontal="right" vertical="center"/>
      <protection/>
    </xf>
    <xf numFmtId="0" fontId="9" fillId="0" borderId="35" xfId="52" applyFont="1" applyBorder="1" applyAlignment="1">
      <alignment horizontal="center" vertical="center"/>
      <protection/>
    </xf>
    <xf numFmtId="167" fontId="9" fillId="0" borderId="35" xfId="64" applyNumberFormat="1" applyFont="1" applyFill="1" applyBorder="1" applyAlignment="1" applyProtection="1">
      <alignment horizontal="right" vertical="center"/>
      <protection/>
    </xf>
    <xf numFmtId="0" fontId="7" fillId="0" borderId="36" xfId="52" applyFont="1" applyFill="1" applyBorder="1" applyAlignment="1">
      <alignment horizontal="center" vertical="center" wrapText="1"/>
      <protection/>
    </xf>
    <xf numFmtId="0" fontId="17" fillId="0" borderId="37" xfId="52" applyFont="1" applyFill="1" applyBorder="1" applyAlignment="1">
      <alignment horizontal="center" vertical="center" shrinkToFit="1"/>
      <protection/>
    </xf>
    <xf numFmtId="0" fontId="20" fillId="0" borderId="38" xfId="52" applyFont="1" applyFill="1" applyBorder="1" applyAlignment="1">
      <alignment horizontal="left" vertical="center" shrinkToFit="1"/>
      <protection/>
    </xf>
    <xf numFmtId="171" fontId="17" fillId="0" borderId="14" xfId="64" applyNumberFormat="1" applyFont="1" applyFill="1" applyBorder="1" applyAlignment="1" applyProtection="1">
      <alignment horizontal="right" vertical="center"/>
      <protection/>
    </xf>
    <xf numFmtId="171" fontId="15" fillId="37" borderId="14" xfId="64" applyNumberFormat="1" applyFont="1" applyFill="1" applyBorder="1" applyAlignment="1" applyProtection="1">
      <alignment horizontal="right" vertical="center"/>
      <protection/>
    </xf>
    <xf numFmtId="171" fontId="17" fillId="0" borderId="14" xfId="64" applyNumberFormat="1" applyFont="1" applyFill="1" applyBorder="1" applyAlignment="1" applyProtection="1">
      <alignment horizontal="center" vertical="center"/>
      <protection/>
    </xf>
    <xf numFmtId="164" fontId="15" fillId="0" borderId="14" xfId="64" applyFont="1" applyFill="1" applyBorder="1" applyAlignment="1" applyProtection="1">
      <alignment horizontal="right" vertical="center"/>
      <protection/>
    </xf>
    <xf numFmtId="164" fontId="15" fillId="0" borderId="37" xfId="64" applyFont="1" applyFill="1" applyBorder="1" applyAlignment="1" applyProtection="1">
      <alignment horizontal="right" vertical="center"/>
      <protection/>
    </xf>
    <xf numFmtId="0" fontId="18" fillId="0" borderId="39" xfId="52" applyFont="1" applyBorder="1" applyAlignment="1">
      <alignment horizontal="center" vertical="center"/>
      <protection/>
    </xf>
    <xf numFmtId="167" fontId="18" fillId="0" borderId="14" xfId="64" applyNumberFormat="1" applyFont="1" applyFill="1" applyBorder="1" applyAlignment="1" applyProtection="1">
      <alignment horizontal="right" vertical="center"/>
      <protection/>
    </xf>
    <xf numFmtId="0" fontId="7" fillId="0" borderId="13" xfId="52" applyFont="1" applyFill="1" applyBorder="1" applyAlignment="1">
      <alignment horizontal="center" vertical="center" shrinkToFit="1"/>
      <protection/>
    </xf>
    <xf numFmtId="0" fontId="8" fillId="0" borderId="33" xfId="52" applyFont="1" applyFill="1" applyBorder="1" applyAlignment="1">
      <alignment horizontal="left" vertical="center" shrinkToFit="1"/>
      <protection/>
    </xf>
    <xf numFmtId="171" fontId="0" fillId="37" borderId="10" xfId="64" applyNumberFormat="1" applyFill="1" applyBorder="1" applyAlignment="1" applyProtection="1">
      <alignment horizontal="right" vertical="center"/>
      <protection/>
    </xf>
    <xf numFmtId="171" fontId="7" fillId="0" borderId="14" xfId="64" applyNumberFormat="1" applyFont="1" applyFill="1" applyBorder="1" applyAlignment="1" applyProtection="1">
      <alignment horizontal="center" vertical="center"/>
      <protection/>
    </xf>
    <xf numFmtId="164" fontId="0" fillId="0" borderId="10" xfId="64" applyFill="1" applyBorder="1" applyAlignment="1" applyProtection="1">
      <alignment horizontal="right" vertical="center"/>
      <protection/>
    </xf>
    <xf numFmtId="164" fontId="0" fillId="0" borderId="14" xfId="64" applyFill="1" applyBorder="1" applyAlignment="1" applyProtection="1">
      <alignment horizontal="right" vertical="center"/>
      <protection/>
    </xf>
    <xf numFmtId="164" fontId="0" fillId="0" borderId="37" xfId="64" applyFill="1" applyBorder="1" applyAlignment="1" applyProtection="1">
      <alignment horizontal="right" vertical="center"/>
      <protection/>
    </xf>
    <xf numFmtId="0" fontId="9" fillId="0" borderId="11" xfId="52" applyFont="1" applyFill="1" applyBorder="1" applyAlignment="1">
      <alignment horizontal="center" vertical="center"/>
      <protection/>
    </xf>
    <xf numFmtId="0" fontId="0" fillId="0" borderId="36" xfId="52" applyBorder="1" applyAlignment="1">
      <alignment horizontal="center" vertical="center" wrapText="1"/>
      <protection/>
    </xf>
    <xf numFmtId="0" fontId="7" fillId="0" borderId="24" xfId="52" applyFont="1" applyFill="1" applyBorder="1" applyAlignment="1">
      <alignment horizontal="center" vertical="center" shrinkToFit="1"/>
      <protection/>
    </xf>
    <xf numFmtId="164" fontId="0" fillId="0" borderId="13" xfId="64" applyFill="1" applyBorder="1" applyAlignment="1" applyProtection="1">
      <alignment horizontal="right" vertical="center"/>
      <protection/>
    </xf>
    <xf numFmtId="0" fontId="9" fillId="0" borderId="11" xfId="52" applyFont="1" applyBorder="1" applyAlignment="1">
      <alignment horizontal="center" vertical="center"/>
      <protection/>
    </xf>
    <xf numFmtId="0" fontId="0" fillId="0" borderId="36" xfId="52" applyBorder="1" applyAlignment="1">
      <alignment horizontal="center" vertical="center" wrapText="1"/>
      <protection/>
    </xf>
    <xf numFmtId="0" fontId="7" fillId="0" borderId="40" xfId="52" applyFont="1" applyFill="1" applyBorder="1" applyAlignment="1">
      <alignment horizontal="center" vertical="center" shrinkToFit="1"/>
      <protection/>
    </xf>
    <xf numFmtId="0" fontId="8" fillId="0" borderId="36" xfId="52" applyFont="1" applyFill="1" applyBorder="1" applyAlignment="1">
      <alignment horizontal="left" vertical="center" shrinkToFit="1"/>
      <protection/>
    </xf>
    <xf numFmtId="171" fontId="7" fillId="0" borderId="15" xfId="64" applyNumberFormat="1" applyFont="1" applyFill="1" applyBorder="1" applyAlignment="1" applyProtection="1">
      <alignment horizontal="right" vertical="center"/>
      <protection/>
    </xf>
    <xf numFmtId="171" fontId="0" fillId="37" borderId="35" xfId="64" applyNumberFormat="1" applyFill="1" applyBorder="1" applyAlignment="1" applyProtection="1">
      <alignment horizontal="right" vertical="center"/>
      <protection/>
    </xf>
    <xf numFmtId="164" fontId="0" fillId="0" borderId="15" xfId="64" applyFill="1" applyBorder="1" applyAlignment="1" applyProtection="1">
      <alignment horizontal="right" vertical="center"/>
      <protection/>
    </xf>
    <xf numFmtId="164" fontId="0" fillId="0" borderId="40" xfId="64" applyFill="1" applyBorder="1" applyAlignment="1" applyProtection="1">
      <alignment horizontal="right" vertical="center"/>
      <protection/>
    </xf>
    <xf numFmtId="0" fontId="9" fillId="0" borderId="41" xfId="52" applyFont="1" applyBorder="1" applyAlignment="1">
      <alignment horizontal="center" vertical="center"/>
      <protection/>
    </xf>
    <xf numFmtId="167" fontId="9" fillId="0" borderId="15" xfId="64" applyNumberFormat="1" applyFont="1" applyFill="1" applyBorder="1" applyAlignment="1" applyProtection="1">
      <alignment horizontal="right" vertical="center"/>
      <protection/>
    </xf>
    <xf numFmtId="0" fontId="7" fillId="0" borderId="19" xfId="52" applyFont="1" applyFill="1" applyBorder="1" applyAlignment="1">
      <alignment horizontal="center" vertical="center" wrapText="1"/>
      <protection/>
    </xf>
    <xf numFmtId="0" fontId="17" fillId="0" borderId="42" xfId="52" applyFont="1" applyFill="1" applyBorder="1" applyAlignment="1">
      <alignment horizontal="center" vertical="center" wrapText="1" shrinkToFit="1"/>
      <protection/>
    </xf>
    <xf numFmtId="0" fontId="20" fillId="0" borderId="19" xfId="52" applyFont="1" applyFill="1" applyBorder="1" applyAlignment="1">
      <alignment horizontal="left" vertical="center" shrinkToFit="1"/>
      <protection/>
    </xf>
    <xf numFmtId="171" fontId="17" fillId="0" borderId="28" xfId="64" applyNumberFormat="1" applyFont="1" applyFill="1" applyBorder="1" applyAlignment="1" applyProtection="1">
      <alignment horizontal="center" vertical="center"/>
      <protection/>
    </xf>
    <xf numFmtId="164" fontId="15" fillId="0" borderId="30" xfId="64" applyFont="1" applyFill="1" applyBorder="1" applyAlignment="1" applyProtection="1">
      <alignment vertical="center"/>
      <protection/>
    </xf>
    <xf numFmtId="164" fontId="15" fillId="0" borderId="42" xfId="64" applyFont="1" applyFill="1" applyBorder="1" applyAlignment="1" applyProtection="1">
      <alignment vertical="center"/>
      <protection/>
    </xf>
    <xf numFmtId="0" fontId="15" fillId="0" borderId="43" xfId="64" applyNumberFormat="1" applyFont="1" applyFill="1" applyBorder="1" applyAlignment="1" applyProtection="1">
      <alignment horizontal="center" vertical="center"/>
      <protection/>
    </xf>
    <xf numFmtId="0" fontId="7" fillId="0" borderId="38" xfId="52" applyFont="1" applyFill="1" applyBorder="1" applyAlignment="1">
      <alignment horizontal="center" vertical="center" wrapText="1"/>
      <protection/>
    </xf>
    <xf numFmtId="0" fontId="17" fillId="0" borderId="37" xfId="52" applyFont="1" applyFill="1" applyBorder="1" applyAlignment="1">
      <alignment horizontal="center" vertical="center" wrapText="1" shrinkToFit="1"/>
      <protection/>
    </xf>
    <xf numFmtId="0" fontId="48" fillId="0" borderId="38" xfId="52" applyFont="1" applyFill="1" applyBorder="1" applyAlignment="1">
      <alignment horizontal="left" vertical="center" shrinkToFit="1"/>
      <protection/>
    </xf>
    <xf numFmtId="171" fontId="49" fillId="0" borderId="14" xfId="64" applyNumberFormat="1" applyFont="1" applyFill="1" applyBorder="1" applyAlignment="1" applyProtection="1">
      <alignment horizontal="right" vertical="center"/>
      <protection/>
    </xf>
    <xf numFmtId="171" fontId="50" fillId="37" borderId="14" xfId="64" applyNumberFormat="1" applyFont="1" applyFill="1" applyBorder="1" applyAlignment="1" applyProtection="1">
      <alignment horizontal="right" vertical="center"/>
      <protection/>
    </xf>
    <xf numFmtId="171" fontId="49" fillId="0" borderId="10" xfId="64" applyNumberFormat="1" applyFont="1" applyFill="1" applyBorder="1" applyAlignment="1" applyProtection="1">
      <alignment horizontal="center" vertical="center"/>
      <protection/>
    </xf>
    <xf numFmtId="164" fontId="50" fillId="0" borderId="39" xfId="64" applyFont="1" applyFill="1" applyBorder="1" applyAlignment="1" applyProtection="1">
      <alignment vertical="center"/>
      <protection/>
    </xf>
    <xf numFmtId="164" fontId="50" fillId="0" borderId="14" xfId="64" applyFont="1" applyFill="1" applyBorder="1" applyAlignment="1" applyProtection="1">
      <alignment vertical="center"/>
      <protection/>
    </xf>
    <xf numFmtId="164" fontId="50" fillId="0" borderId="37" xfId="64" applyFont="1" applyFill="1" applyBorder="1" applyAlignment="1" applyProtection="1">
      <alignment vertical="center"/>
      <protection/>
    </xf>
    <xf numFmtId="0" fontId="50" fillId="0" borderId="39" xfId="64" applyNumberFormat="1" applyFont="1" applyFill="1" applyBorder="1" applyAlignment="1" applyProtection="1">
      <alignment horizontal="center" vertical="center"/>
      <protection/>
    </xf>
    <xf numFmtId="0" fontId="7" fillId="0" borderId="33" xfId="52" applyFont="1" applyFill="1" applyBorder="1" applyAlignment="1">
      <alignment horizontal="center" vertical="center" wrapText="1"/>
      <protection/>
    </xf>
    <xf numFmtId="0" fontId="7" fillId="0" borderId="13" xfId="52" applyFont="1" applyFill="1" applyBorder="1" applyAlignment="1">
      <alignment horizontal="center" vertical="center" wrapText="1" shrinkToFit="1"/>
      <protection/>
    </xf>
    <xf numFmtId="0" fontId="28" fillId="0" borderId="33" xfId="52" applyFont="1" applyFill="1" applyBorder="1" applyAlignment="1">
      <alignment horizontal="left" vertical="center" shrinkToFit="1"/>
      <protection/>
    </xf>
    <xf numFmtId="171" fontId="28" fillId="0" borderId="10" xfId="64" applyNumberFormat="1" applyFont="1" applyFill="1" applyBorder="1" applyAlignment="1" applyProtection="1">
      <alignment horizontal="right" vertical="center"/>
      <protection/>
    </xf>
    <xf numFmtId="164" fontId="0" fillId="0" borderId="11" xfId="64" applyFill="1" applyBorder="1" applyAlignment="1" applyProtection="1">
      <alignment horizontal="right" vertical="center"/>
      <protection/>
    </xf>
    <xf numFmtId="0" fontId="0" fillId="0" borderId="11" xfId="52" applyFont="1" applyFill="1" applyBorder="1" applyAlignment="1">
      <alignment horizontal="center" vertical="center"/>
      <protection/>
    </xf>
    <xf numFmtId="0" fontId="7" fillId="0" borderId="44" xfId="52" applyFont="1" applyFill="1" applyBorder="1" applyAlignment="1">
      <alignment horizontal="center" vertical="center" wrapText="1"/>
      <protection/>
    </xf>
    <xf numFmtId="0" fontId="7" fillId="0" borderId="24" xfId="52" applyFont="1" applyFill="1" applyBorder="1" applyAlignment="1">
      <alignment horizontal="center" vertical="center" wrapText="1" shrinkToFit="1"/>
      <protection/>
    </xf>
    <xf numFmtId="0" fontId="0" fillId="0" borderId="22" xfId="52" applyFont="1" applyBorder="1" applyAlignment="1">
      <alignment horizontal="left"/>
      <protection/>
    </xf>
    <xf numFmtId="171" fontId="28" fillId="0" borderId="16" xfId="64" applyNumberFormat="1" applyFont="1" applyFill="1" applyBorder="1" applyAlignment="1" applyProtection="1">
      <alignment horizontal="right" vertical="center"/>
      <protection/>
    </xf>
    <xf numFmtId="171" fontId="0" fillId="37" borderId="16" xfId="64" applyNumberFormat="1" applyFill="1" applyBorder="1" applyAlignment="1" applyProtection="1">
      <alignment horizontal="right" vertical="center"/>
      <protection/>
    </xf>
    <xf numFmtId="164" fontId="0" fillId="0" borderId="45" xfId="64" applyFill="1" applyBorder="1" applyAlignment="1" applyProtection="1">
      <alignment horizontal="right" vertical="center"/>
      <protection/>
    </xf>
    <xf numFmtId="0" fontId="0" fillId="0" borderId="45" xfId="52" applyFont="1" applyFill="1" applyBorder="1" applyAlignment="1">
      <alignment horizontal="center" vertical="center"/>
      <protection/>
    </xf>
    <xf numFmtId="167" fontId="0" fillId="0" borderId="16" xfId="64" applyNumberFormat="1" applyFont="1" applyFill="1" applyBorder="1" applyAlignment="1" applyProtection="1">
      <alignment horizontal="right" vertical="center"/>
      <protection/>
    </xf>
    <xf numFmtId="164" fontId="50" fillId="0" borderId="15" xfId="64" applyFont="1" applyFill="1" applyBorder="1" applyAlignment="1" applyProtection="1">
      <alignment horizontal="right" vertical="center"/>
      <protection/>
    </xf>
    <xf numFmtId="164" fontId="50" fillId="0" borderId="40" xfId="64" applyFont="1" applyFill="1" applyBorder="1" applyAlignment="1" applyProtection="1">
      <alignment horizontal="right" vertical="center"/>
      <protection/>
    </xf>
    <xf numFmtId="0" fontId="7" fillId="0" borderId="22" xfId="52" applyFont="1" applyFill="1" applyBorder="1" applyAlignment="1">
      <alignment horizontal="center" vertical="center" wrapText="1"/>
      <protection/>
    </xf>
    <xf numFmtId="0" fontId="53" fillId="0" borderId="46" xfId="52" applyFont="1" applyFill="1" applyBorder="1" applyAlignment="1">
      <alignment horizontal="left" vertical="center" wrapText="1" shrinkToFit="1"/>
      <protection/>
    </xf>
    <xf numFmtId="171" fontId="0" fillId="0" borderId="35" xfId="64" applyNumberFormat="1" applyFont="1" applyFill="1" applyBorder="1" applyAlignment="1" applyProtection="1">
      <alignment horizontal="right"/>
      <protection/>
    </xf>
    <xf numFmtId="171" fontId="0" fillId="37" borderId="35" xfId="64" applyNumberFormat="1" applyFill="1" applyBorder="1" applyAlignment="1">
      <alignment horizontal="right"/>
    </xf>
    <xf numFmtId="171" fontId="7" fillId="0" borderId="35" xfId="64" applyNumberFormat="1" applyFont="1" applyFill="1" applyBorder="1" applyAlignment="1" applyProtection="1">
      <alignment horizontal="center" vertical="center"/>
      <protection/>
    </xf>
    <xf numFmtId="164" fontId="0" fillId="0" borderId="47" xfId="64" applyFill="1" applyBorder="1" applyAlignment="1" applyProtection="1">
      <alignment horizontal="center"/>
      <protection/>
    </xf>
    <xf numFmtId="164" fontId="0" fillId="0" borderId="48" xfId="64" applyFill="1" applyBorder="1" applyAlignment="1" applyProtection="1">
      <alignment horizontal="center"/>
      <protection/>
    </xf>
    <xf numFmtId="164" fontId="0" fillId="0" borderId="49" xfId="64" applyFill="1" applyBorder="1" applyAlignment="1" applyProtection="1">
      <alignment horizontal="right" vertical="center"/>
      <protection/>
    </xf>
    <xf numFmtId="0" fontId="0" fillId="0" borderId="47" xfId="52" applyFont="1" applyBorder="1" applyAlignment="1">
      <alignment horizontal="center"/>
      <protection/>
    </xf>
    <xf numFmtId="167" fontId="0" fillId="0" borderId="35" xfId="64" applyNumberFormat="1" applyFont="1" applyFill="1" applyBorder="1" applyAlignment="1" applyProtection="1">
      <alignment horizontal="right"/>
      <protection/>
    </xf>
    <xf numFmtId="164" fontId="0" fillId="0" borderId="0" xfId="64" applyFont="1" applyAlignment="1">
      <alignment horizontal="left"/>
    </xf>
    <xf numFmtId="0" fontId="54" fillId="0" borderId="0" xfId="52" applyFont="1" applyAlignment="1">
      <alignment horizontal="left"/>
      <protection/>
    </xf>
    <xf numFmtId="0" fontId="7" fillId="0" borderId="36" xfId="52" applyFont="1" applyFill="1" applyBorder="1" applyAlignment="1">
      <alignment horizontal="center" vertical="center" shrinkToFit="1"/>
      <protection/>
    </xf>
    <xf numFmtId="171" fontId="21" fillId="37" borderId="30" xfId="64" applyNumberFormat="1" applyFont="1" applyFill="1" applyBorder="1" applyAlignment="1" applyProtection="1">
      <alignment horizontal="right" vertical="center"/>
      <protection/>
    </xf>
    <xf numFmtId="164" fontId="15" fillId="0" borderId="42" xfId="64" applyFont="1" applyFill="1" applyBorder="1" applyAlignment="1" applyProtection="1">
      <alignment horizontal="right" vertical="center"/>
      <protection/>
    </xf>
    <xf numFmtId="0" fontId="18" fillId="0" borderId="43" xfId="52" applyFont="1" applyBorder="1" applyAlignment="1">
      <alignment horizontal="center" vertical="center"/>
      <protection/>
    </xf>
    <xf numFmtId="164" fontId="55" fillId="0" borderId="0" xfId="64" applyFont="1" applyAlignment="1">
      <alignment/>
    </xf>
    <xf numFmtId="0" fontId="0" fillId="0" borderId="36" xfId="52" applyFont="1" applyBorder="1" applyAlignment="1">
      <alignment horizontal="center" vertical="center" shrinkToFit="1"/>
      <protection/>
    </xf>
    <xf numFmtId="164" fontId="0" fillId="0" borderId="14" xfId="64" applyFont="1" applyFill="1" applyBorder="1" applyAlignment="1" applyProtection="1">
      <alignment horizontal="right" vertical="center"/>
      <protection/>
    </xf>
    <xf numFmtId="164" fontId="0" fillId="0" borderId="37" xfId="64" applyFont="1" applyFill="1" applyBorder="1" applyAlignment="1" applyProtection="1">
      <alignment horizontal="right" vertical="center"/>
      <protection/>
    </xf>
    <xf numFmtId="0" fontId="8" fillId="0" borderId="33" xfId="52" applyFont="1" applyFill="1" applyBorder="1" applyAlignment="1">
      <alignment horizontal="left" vertical="center" wrapText="1" shrinkToFit="1"/>
      <protection/>
    </xf>
    <xf numFmtId="171" fontId="7" fillId="0" borderId="16" xfId="64" applyNumberFormat="1" applyFont="1" applyFill="1" applyBorder="1" applyAlignment="1" applyProtection="1">
      <alignment horizontal="right" vertical="center"/>
      <protection/>
    </xf>
    <xf numFmtId="171" fontId="0" fillId="37" borderId="16" xfId="64" applyNumberFormat="1" applyFont="1" applyFill="1" applyBorder="1" applyAlignment="1" applyProtection="1">
      <alignment horizontal="right" vertical="center"/>
      <protection/>
    </xf>
    <xf numFmtId="164" fontId="0" fillId="0" borderId="16" xfId="64" applyFont="1" applyFill="1" applyBorder="1" applyAlignment="1" applyProtection="1">
      <alignment horizontal="right" vertical="center"/>
      <protection/>
    </xf>
    <xf numFmtId="0" fontId="9" fillId="0" borderId="45" xfId="52" applyFont="1" applyBorder="1" applyAlignment="1">
      <alignment horizontal="center" vertical="center"/>
      <protection/>
    </xf>
    <xf numFmtId="167" fontId="9" fillId="0" borderId="16" xfId="64" applyNumberFormat="1" applyFont="1" applyFill="1" applyBorder="1" applyAlignment="1" applyProtection="1">
      <alignment horizontal="right" vertical="center"/>
      <protection/>
    </xf>
    <xf numFmtId="164" fontId="0" fillId="0" borderId="13" xfId="64" applyFont="1" applyFill="1" applyBorder="1" applyAlignment="1" applyProtection="1">
      <alignment horizontal="right" vertical="center"/>
      <protection/>
    </xf>
    <xf numFmtId="0" fontId="0" fillId="0" borderId="50" xfId="52" applyFont="1" applyBorder="1" applyAlignment="1">
      <alignment horizontal="center" vertical="center" shrinkToFit="1"/>
      <protection/>
    </xf>
    <xf numFmtId="0" fontId="7" fillId="0" borderId="0" xfId="52" applyFont="1" applyFill="1" applyBorder="1" applyAlignment="1">
      <alignment horizontal="center" vertical="center" shrinkToFit="1"/>
      <protection/>
    </xf>
    <xf numFmtId="164" fontId="0" fillId="0" borderId="15" xfId="64" applyFont="1" applyFill="1" applyBorder="1" applyAlignment="1" applyProtection="1">
      <alignment horizontal="right" vertical="center"/>
      <protection/>
    </xf>
    <xf numFmtId="164" fontId="0" fillId="0" borderId="40" xfId="64" applyFont="1" applyFill="1" applyBorder="1" applyAlignment="1" applyProtection="1">
      <alignment horizontal="right" vertical="center"/>
      <protection/>
    </xf>
    <xf numFmtId="0" fontId="8" fillId="0" borderId="51" xfId="52" applyFont="1" applyFill="1" applyBorder="1" applyAlignment="1">
      <alignment horizontal="left" vertical="center" shrinkToFit="1"/>
      <protection/>
    </xf>
    <xf numFmtId="171" fontId="7" fillId="0" borderId="48" xfId="64" applyNumberFormat="1" applyFont="1" applyFill="1" applyBorder="1" applyAlignment="1" applyProtection="1">
      <alignment horizontal="right" vertical="center"/>
      <protection/>
    </xf>
    <xf numFmtId="171" fontId="0" fillId="37" borderId="48" xfId="64" applyNumberFormat="1" applyFont="1" applyFill="1" applyBorder="1" applyAlignment="1" applyProtection="1">
      <alignment horizontal="right" vertical="center"/>
      <protection/>
    </xf>
    <xf numFmtId="171" fontId="7" fillId="0" borderId="15" xfId="64" applyNumberFormat="1" applyFont="1" applyFill="1" applyBorder="1" applyAlignment="1" applyProtection="1">
      <alignment horizontal="center" vertical="center"/>
      <protection/>
    </xf>
    <xf numFmtId="164" fontId="0" fillId="0" borderId="48" xfId="64" applyFont="1" applyFill="1" applyBorder="1" applyAlignment="1" applyProtection="1">
      <alignment horizontal="right" vertical="center"/>
      <protection/>
    </xf>
    <xf numFmtId="164" fontId="0" fillId="0" borderId="49" xfId="64" applyFont="1" applyFill="1" applyBorder="1" applyAlignment="1" applyProtection="1">
      <alignment horizontal="right" vertical="center"/>
      <protection/>
    </xf>
    <xf numFmtId="0" fontId="9" fillId="0" borderId="52" xfId="52" applyFont="1" applyBorder="1" applyAlignment="1">
      <alignment horizontal="center" vertical="center"/>
      <protection/>
    </xf>
    <xf numFmtId="167" fontId="9" fillId="0" borderId="48" xfId="64" applyNumberFormat="1" applyFont="1" applyFill="1" applyBorder="1" applyAlignment="1" applyProtection="1">
      <alignment horizontal="right" vertical="center"/>
      <protection/>
    </xf>
    <xf numFmtId="0" fontId="0" fillId="0" borderId="20" xfId="52" applyFont="1" applyBorder="1" applyAlignment="1">
      <alignment horizontal="center" vertical="center" wrapText="1"/>
      <protection/>
    </xf>
    <xf numFmtId="0" fontId="17" fillId="0" borderId="53" xfId="52" applyFont="1" applyFill="1" applyBorder="1" applyAlignment="1">
      <alignment horizontal="center" vertical="center"/>
      <protection/>
    </xf>
    <xf numFmtId="0" fontId="56" fillId="0" borderId="19" xfId="52" applyFont="1" applyFill="1" applyBorder="1" applyAlignment="1">
      <alignment horizontal="left" vertical="center" wrapText="1"/>
      <protection/>
    </xf>
    <xf numFmtId="164" fontId="15" fillId="0" borderId="0" xfId="64" applyFont="1" applyAlignment="1">
      <alignment/>
    </xf>
    <xf numFmtId="0" fontId="0" fillId="0" borderId="31" xfId="52" applyFont="1" applyBorder="1" applyAlignment="1">
      <alignment horizontal="center" vertical="center" wrapText="1"/>
      <protection/>
    </xf>
    <xf numFmtId="0" fontId="7" fillId="0" borderId="0" xfId="52" applyFont="1" applyFill="1" applyBorder="1" applyAlignment="1">
      <alignment horizontal="center" vertical="center"/>
      <protection/>
    </xf>
    <xf numFmtId="0" fontId="3" fillId="0" borderId="33" xfId="52" applyFont="1" applyFill="1" applyBorder="1" applyAlignment="1">
      <alignment horizontal="left" vertical="center" wrapText="1"/>
      <protection/>
    </xf>
    <xf numFmtId="0" fontId="0" fillId="0" borderId="23" xfId="52" applyFont="1" applyBorder="1" applyAlignment="1">
      <alignment horizontal="center" vertical="center" wrapText="1"/>
      <protection/>
    </xf>
    <xf numFmtId="0" fontId="3" fillId="0" borderId="22" xfId="52" applyFont="1" applyFill="1" applyBorder="1" applyAlignment="1">
      <alignment horizontal="left" vertical="center" wrapText="1"/>
      <protection/>
    </xf>
    <xf numFmtId="0" fontId="17" fillId="0" borderId="17" xfId="52" applyFont="1" applyFill="1" applyBorder="1" applyAlignment="1">
      <alignment horizontal="center" vertical="center" shrinkToFit="1"/>
      <protection/>
    </xf>
    <xf numFmtId="0" fontId="20" fillId="0" borderId="38" xfId="52" applyFont="1" applyFill="1" applyBorder="1" applyAlignment="1">
      <alignment horizontal="left" vertical="center" wrapText="1" shrinkToFit="1"/>
      <protection/>
    </xf>
    <xf numFmtId="171" fontId="17" fillId="0" borderId="14" xfId="64" applyNumberFormat="1" applyFont="1" applyFill="1" applyBorder="1" applyAlignment="1" applyProtection="1">
      <alignment horizontal="right" vertical="center"/>
      <protection/>
    </xf>
    <xf numFmtId="171" fontId="21" fillId="37" borderId="14" xfId="64" applyNumberFormat="1" applyFont="1" applyFill="1" applyBorder="1" applyAlignment="1" applyProtection="1">
      <alignment horizontal="right" vertical="center"/>
      <protection/>
    </xf>
    <xf numFmtId="0" fontId="18" fillId="0" borderId="14" xfId="52" applyFont="1" applyBorder="1" applyAlignment="1">
      <alignment horizontal="center" vertical="center"/>
      <protection/>
    </xf>
    <xf numFmtId="0" fontId="7" fillId="0" borderId="12" xfId="52" applyFont="1" applyFill="1" applyBorder="1" applyAlignment="1">
      <alignment horizontal="center" vertical="center" shrinkToFit="1"/>
      <protection/>
    </xf>
    <xf numFmtId="171" fontId="7" fillId="0" borderId="10" xfId="64" applyNumberFormat="1" applyFont="1" applyFill="1" applyBorder="1" applyAlignment="1" applyProtection="1">
      <alignment horizontal="right" vertical="center"/>
      <protection/>
    </xf>
    <xf numFmtId="44" fontId="0" fillId="0" borderId="14" xfId="64" applyNumberFormat="1" applyFont="1" applyFill="1" applyBorder="1" applyAlignment="1" applyProtection="1">
      <alignment horizontal="right" vertical="center"/>
      <protection/>
    </xf>
    <xf numFmtId="0" fontId="7" fillId="0" borderId="51" xfId="52" applyFont="1" applyFill="1" applyBorder="1" applyAlignment="1">
      <alignment horizontal="center" vertical="center" wrapText="1"/>
      <protection/>
    </xf>
    <xf numFmtId="0" fontId="7" fillId="0" borderId="32" xfId="52" applyFont="1" applyFill="1" applyBorder="1" applyAlignment="1">
      <alignment horizontal="center" vertical="center" shrinkToFit="1"/>
      <protection/>
    </xf>
    <xf numFmtId="0" fontId="8" fillId="0" borderId="22" xfId="52" applyFont="1" applyFill="1" applyBorder="1" applyAlignment="1">
      <alignment horizontal="left" vertical="center" wrapText="1" shrinkToFit="1"/>
      <protection/>
    </xf>
    <xf numFmtId="171" fontId="7" fillId="0" borderId="35" xfId="64" applyNumberFormat="1" applyFont="1" applyFill="1" applyBorder="1" applyAlignment="1" applyProtection="1">
      <alignment horizontal="right" vertical="center"/>
      <protection/>
    </xf>
    <xf numFmtId="164" fontId="24" fillId="0" borderId="0" xfId="64" applyFont="1" applyAlignment="1">
      <alignment/>
    </xf>
    <xf numFmtId="0" fontId="7" fillId="0" borderId="27" xfId="52" applyFont="1" applyFill="1" applyBorder="1" applyAlignment="1">
      <alignment horizontal="center" vertical="center" wrapText="1"/>
      <protection/>
    </xf>
    <xf numFmtId="0" fontId="17" fillId="0" borderId="30" xfId="52" applyFont="1" applyFill="1" applyBorder="1" applyAlignment="1">
      <alignment horizontal="center" vertical="center" shrinkToFit="1"/>
      <protection/>
    </xf>
    <xf numFmtId="0" fontId="20" fillId="0" borderId="30" xfId="52" applyFont="1" applyFill="1" applyBorder="1" applyAlignment="1">
      <alignment horizontal="left" vertical="center" wrapText="1" shrinkToFit="1"/>
      <protection/>
    </xf>
    <xf numFmtId="1" fontId="18" fillId="0" borderId="30" xfId="52" applyNumberFormat="1" applyFont="1" applyBorder="1" applyAlignment="1">
      <alignment horizontal="center" vertical="center"/>
      <protection/>
    </xf>
    <xf numFmtId="0" fontId="7" fillId="0" borderId="10" xfId="52" applyFont="1" applyFill="1" applyBorder="1" applyAlignment="1">
      <alignment horizontal="center" vertical="center" shrinkToFit="1"/>
      <protection/>
    </xf>
    <xf numFmtId="0" fontId="8" fillId="0" borderId="10" xfId="52" applyFont="1" applyFill="1" applyBorder="1" applyAlignment="1">
      <alignment horizontal="left" vertical="center" wrapText="1" shrinkToFit="1"/>
      <protection/>
    </xf>
    <xf numFmtId="0" fontId="7" fillId="0" borderId="16" xfId="52" applyFont="1" applyFill="1" applyBorder="1" applyAlignment="1">
      <alignment horizontal="center" vertical="center" shrinkToFit="1"/>
      <protection/>
    </xf>
    <xf numFmtId="0" fontId="9" fillId="0" borderId="16" xfId="52" applyFont="1" applyBorder="1" applyAlignment="1">
      <alignment horizontal="center" vertical="center"/>
      <protection/>
    </xf>
    <xf numFmtId="0" fontId="8" fillId="0" borderId="16" xfId="52" applyFont="1" applyFill="1" applyBorder="1" applyAlignment="1">
      <alignment horizontal="left" vertical="center" wrapText="1" shrinkToFit="1"/>
      <protection/>
    </xf>
    <xf numFmtId="0" fontId="0" fillId="0" borderId="19" xfId="52" applyBorder="1" applyAlignment="1">
      <alignment horizontal="center" vertical="center" wrapText="1"/>
      <protection/>
    </xf>
    <xf numFmtId="0" fontId="0" fillId="0" borderId="33" xfId="52" applyBorder="1" applyAlignment="1">
      <alignment horizontal="center" vertical="center" wrapText="1"/>
      <protection/>
    </xf>
    <xf numFmtId="0" fontId="0" fillId="0" borderId="22" xfId="52" applyBorder="1" applyAlignment="1">
      <alignment horizontal="center" vertical="center" wrapText="1"/>
      <protection/>
    </xf>
    <xf numFmtId="0" fontId="7" fillId="0" borderId="35" xfId="52" applyFont="1" applyFill="1" applyBorder="1" applyAlignment="1">
      <alignment horizontal="center" vertical="center" shrinkToFit="1"/>
      <protection/>
    </xf>
    <xf numFmtId="0" fontId="8" fillId="0" borderId="35" xfId="52" applyFont="1" applyFill="1" applyBorder="1" applyAlignment="1">
      <alignment horizontal="left" vertical="center" wrapText="1" shrinkToFit="1"/>
      <protection/>
    </xf>
    <xf numFmtId="0" fontId="15" fillId="0" borderId="51" xfId="52" applyFont="1" applyBorder="1" applyAlignment="1">
      <alignment horizontal="center" vertical="center" wrapText="1"/>
      <protection/>
    </xf>
    <xf numFmtId="0" fontId="17" fillId="0" borderId="48" xfId="52" applyFont="1" applyFill="1" applyBorder="1" applyAlignment="1">
      <alignment horizontal="center" vertical="center" shrinkToFit="1"/>
      <protection/>
    </xf>
    <xf numFmtId="0" fontId="20" fillId="0" borderId="48" xfId="52" applyFont="1" applyFill="1" applyBorder="1" applyAlignment="1">
      <alignment horizontal="left" vertical="center" wrapText="1" shrinkToFit="1"/>
      <protection/>
    </xf>
    <xf numFmtId="171" fontId="17" fillId="0" borderId="48" xfId="64" applyNumberFormat="1" applyFont="1" applyFill="1" applyBorder="1" applyAlignment="1" applyProtection="1">
      <alignment horizontal="right" vertical="center"/>
      <protection/>
    </xf>
    <xf numFmtId="171" fontId="15" fillId="37" borderId="48" xfId="64" applyNumberFormat="1" applyFont="1" applyFill="1" applyBorder="1" applyAlignment="1" applyProtection="1">
      <alignment horizontal="right" vertical="center"/>
      <protection/>
    </xf>
    <xf numFmtId="171" fontId="17" fillId="0" borderId="48" xfId="64" applyNumberFormat="1" applyFont="1" applyFill="1" applyBorder="1" applyAlignment="1" applyProtection="1">
      <alignment horizontal="center" vertical="center"/>
      <protection/>
    </xf>
    <xf numFmtId="164" fontId="15" fillId="0" borderId="48" xfId="64" applyFont="1" applyFill="1" applyBorder="1" applyAlignment="1" applyProtection="1">
      <alignment horizontal="right" vertical="center"/>
      <protection/>
    </xf>
    <xf numFmtId="0" fontId="18" fillId="0" borderId="48" xfId="52" applyFont="1" applyBorder="1" applyAlignment="1">
      <alignment horizontal="center" vertical="center"/>
      <protection/>
    </xf>
    <xf numFmtId="167" fontId="18" fillId="0" borderId="48" xfId="64" applyNumberFormat="1" applyFont="1" applyFill="1" applyBorder="1" applyAlignment="1" applyProtection="1">
      <alignment horizontal="right" vertical="center"/>
      <protection/>
    </xf>
    <xf numFmtId="0" fontId="7" fillId="0" borderId="25" xfId="52" applyFont="1" applyFill="1" applyBorder="1" applyAlignment="1">
      <alignment horizontal="center" vertical="center" shrinkToFit="1"/>
      <protection/>
    </xf>
    <xf numFmtId="0" fontId="17" fillId="0" borderId="26" xfId="52" applyFont="1" applyFill="1" applyBorder="1" applyAlignment="1">
      <alignment horizontal="center" vertical="center" shrinkToFit="1"/>
      <protection/>
    </xf>
    <xf numFmtId="0" fontId="17" fillId="0" borderId="26" xfId="52" applyFont="1" applyFill="1" applyBorder="1" applyAlignment="1">
      <alignment horizontal="left" vertical="center" shrinkToFit="1"/>
      <protection/>
    </xf>
    <xf numFmtId="171" fontId="17" fillId="0" borderId="26" xfId="64" applyNumberFormat="1" applyFont="1" applyFill="1" applyBorder="1" applyAlignment="1" applyProtection="1">
      <alignment horizontal="right" vertical="center"/>
      <protection/>
    </xf>
    <xf numFmtId="171" fontId="21" fillId="37" borderId="26" xfId="64" applyNumberFormat="1" applyFont="1" applyFill="1" applyBorder="1" applyAlignment="1" applyProtection="1">
      <alignment horizontal="right" vertical="center"/>
      <protection/>
    </xf>
    <xf numFmtId="171" fontId="17" fillId="0" borderId="26" xfId="64" applyNumberFormat="1" applyFont="1" applyFill="1" applyBorder="1" applyAlignment="1" applyProtection="1">
      <alignment horizontal="center" vertical="center"/>
      <protection/>
    </xf>
    <xf numFmtId="164" fontId="15" fillId="0" borderId="26" xfId="64" applyFont="1" applyFill="1" applyBorder="1" applyAlignment="1" applyProtection="1">
      <alignment horizontal="right" vertical="center"/>
      <protection/>
    </xf>
    <xf numFmtId="0" fontId="18" fillId="0" borderId="26" xfId="52" applyFont="1" applyFill="1" applyBorder="1" applyAlignment="1">
      <alignment horizontal="center" vertical="center"/>
      <protection/>
    </xf>
    <xf numFmtId="167" fontId="18" fillId="0" borderId="26" xfId="64" applyNumberFormat="1" applyFont="1" applyFill="1" applyBorder="1" applyAlignment="1" applyProtection="1">
      <alignment horizontal="right" vertical="center"/>
      <protection/>
    </xf>
    <xf numFmtId="0" fontId="20" fillId="0" borderId="28" xfId="52" applyFont="1" applyFill="1" applyBorder="1" applyAlignment="1">
      <alignment horizontal="left" vertical="center" wrapText="1"/>
      <protection/>
    </xf>
    <xf numFmtId="171" fontId="17" fillId="0" borderId="28" xfId="64" applyNumberFormat="1" applyFont="1" applyFill="1" applyBorder="1" applyAlignment="1" applyProtection="1">
      <alignment horizontal="right" vertical="center"/>
      <protection/>
    </xf>
    <xf numFmtId="171" fontId="0" fillId="37" borderId="28" xfId="64" applyNumberFormat="1" applyFill="1" applyBorder="1" applyAlignment="1" applyProtection="1">
      <alignment horizontal="right" vertical="center"/>
      <protection/>
    </xf>
    <xf numFmtId="164" fontId="15" fillId="0" borderId="28" xfId="64" applyFont="1" applyFill="1" applyBorder="1" applyAlignment="1" applyProtection="1">
      <alignment horizontal="right" vertical="center"/>
      <protection/>
    </xf>
    <xf numFmtId="0" fontId="18" fillId="0" borderId="28" xfId="52" applyFont="1" applyBorder="1" applyAlignment="1">
      <alignment horizontal="center" vertical="center"/>
      <protection/>
    </xf>
    <xf numFmtId="167" fontId="18" fillId="0" borderId="28" xfId="64" applyNumberFormat="1" applyFont="1" applyFill="1" applyBorder="1" applyAlignment="1" applyProtection="1">
      <alignment horizontal="right" vertical="center"/>
      <protection/>
    </xf>
    <xf numFmtId="0" fontId="7" fillId="0" borderId="27" xfId="52" applyFont="1" applyFill="1" applyBorder="1" applyAlignment="1">
      <alignment horizontal="center" vertical="center" shrinkToFit="1"/>
      <protection/>
    </xf>
    <xf numFmtId="0" fontId="17" fillId="0" borderId="54" xfId="52" applyFont="1" applyFill="1" applyBorder="1" applyAlignment="1">
      <alignment horizontal="center" vertical="center" shrinkToFit="1"/>
      <protection/>
    </xf>
    <xf numFmtId="0" fontId="20" fillId="0" borderId="55" xfId="52" applyFont="1" applyFill="1" applyBorder="1" applyAlignment="1">
      <alignment horizontal="left" vertical="center" wrapText="1"/>
      <protection/>
    </xf>
    <xf numFmtId="0" fontId="7" fillId="0" borderId="27" xfId="52" applyFont="1" applyFill="1" applyBorder="1" applyAlignment="1">
      <alignment horizontal="center" vertical="center" shrinkToFit="1"/>
      <protection/>
    </xf>
    <xf numFmtId="0" fontId="17" fillId="0" borderId="42" xfId="52" applyFont="1" applyFill="1" applyBorder="1" applyAlignment="1">
      <alignment horizontal="center" vertical="center" shrinkToFit="1"/>
      <protection/>
    </xf>
    <xf numFmtId="0" fontId="20" fillId="0" borderId="19" xfId="52" applyFont="1" applyFill="1" applyBorder="1" applyAlignment="1">
      <alignment horizontal="left" vertical="center" shrinkToFit="1"/>
      <protection/>
    </xf>
    <xf numFmtId="0" fontId="8" fillId="0" borderId="33" xfId="52" applyFont="1" applyFill="1" applyBorder="1" applyAlignment="1">
      <alignment horizontal="left" vertical="center" shrinkToFit="1"/>
      <protection/>
    </xf>
    <xf numFmtId="0" fontId="9" fillId="0" borderId="10" xfId="52" applyFont="1" applyFill="1" applyBorder="1" applyAlignment="1">
      <alignment horizontal="center" vertical="center"/>
      <protection/>
    </xf>
    <xf numFmtId="0" fontId="0" fillId="0" borderId="36" xfId="52" applyBorder="1" applyAlignment="1">
      <alignment horizontal="center" vertical="center" shrinkToFit="1"/>
      <protection/>
    </xf>
    <xf numFmtId="0" fontId="0" fillId="0" borderId="36" xfId="52" applyBorder="1" applyAlignment="1">
      <alignment horizontal="center" vertical="center" shrinkToFit="1"/>
      <protection/>
    </xf>
    <xf numFmtId="171" fontId="0" fillId="37" borderId="15" xfId="64" applyNumberFormat="1" applyFont="1" applyFill="1" applyBorder="1" applyAlignment="1" applyProtection="1">
      <alignment horizontal="right" vertical="center"/>
      <protection/>
    </xf>
    <xf numFmtId="0" fontId="9" fillId="0" borderId="15" xfId="52" applyFont="1" applyBorder="1" applyAlignment="1">
      <alignment horizontal="center" vertical="center"/>
      <protection/>
    </xf>
    <xf numFmtId="0" fontId="0" fillId="0" borderId="27" xfId="52" applyBorder="1" applyAlignment="1">
      <alignment horizontal="center" vertical="center" shrinkToFit="1"/>
      <protection/>
    </xf>
    <xf numFmtId="0" fontId="7" fillId="0" borderId="28" xfId="52" applyFont="1" applyFill="1" applyBorder="1" applyAlignment="1">
      <alignment horizontal="center" vertical="center" shrinkToFit="1"/>
      <protection/>
    </xf>
    <xf numFmtId="0" fontId="20" fillId="0" borderId="28" xfId="52" applyFont="1" applyFill="1" applyBorder="1" applyAlignment="1">
      <alignment horizontal="left" vertical="center" shrinkToFit="1"/>
      <protection/>
    </xf>
    <xf numFmtId="171" fontId="15" fillId="37" borderId="28" xfId="64" applyNumberFormat="1" applyFont="1" applyFill="1" applyBorder="1" applyAlignment="1" applyProtection="1">
      <alignment horizontal="right" vertical="center"/>
      <protection/>
    </xf>
    <xf numFmtId="0" fontId="0" fillId="38" borderId="25" xfId="52" applyFill="1" applyBorder="1" applyAlignment="1">
      <alignment horizontal="center" vertical="center" shrinkToFit="1"/>
      <protection/>
    </xf>
    <xf numFmtId="0" fontId="7" fillId="38" borderId="26" xfId="52" applyFont="1" applyFill="1" applyBorder="1" applyAlignment="1">
      <alignment horizontal="center" vertical="center" shrinkToFit="1"/>
      <protection/>
    </xf>
    <xf numFmtId="0" fontId="20" fillId="38" borderId="26" xfId="52" applyFont="1" applyFill="1" applyBorder="1" applyAlignment="1">
      <alignment horizontal="left" vertical="center" shrinkToFit="1"/>
      <protection/>
    </xf>
    <xf numFmtId="171" fontId="17" fillId="38" borderId="26" xfId="64" applyNumberFormat="1" applyFont="1" applyFill="1" applyBorder="1" applyAlignment="1" applyProtection="1">
      <alignment horizontal="right" vertical="center"/>
      <protection/>
    </xf>
    <xf numFmtId="171" fontId="15" fillId="38" borderId="26" xfId="64" applyNumberFormat="1" applyFont="1" applyFill="1" applyBorder="1" applyAlignment="1" applyProtection="1">
      <alignment horizontal="right" vertical="center"/>
      <protection/>
    </xf>
    <xf numFmtId="171" fontId="17" fillId="38" borderId="26" xfId="64" applyNumberFormat="1" applyFont="1" applyFill="1" applyBorder="1" applyAlignment="1" applyProtection="1">
      <alignment horizontal="center" vertical="center"/>
      <protection/>
    </xf>
    <xf numFmtId="164" fontId="15" fillId="38" borderId="26" xfId="64" applyFont="1" applyFill="1" applyBorder="1" applyAlignment="1" applyProtection="1">
      <alignment horizontal="right" vertical="center"/>
      <protection/>
    </xf>
    <xf numFmtId="0" fontId="18" fillId="38" borderId="26" xfId="52" applyFont="1" applyFill="1" applyBorder="1" applyAlignment="1">
      <alignment horizontal="center" vertical="center"/>
      <protection/>
    </xf>
    <xf numFmtId="167" fontId="18" fillId="38" borderId="26" xfId="64" applyNumberFormat="1" applyFont="1" applyFill="1" applyBorder="1" applyAlignment="1" applyProtection="1">
      <alignment horizontal="right" vertical="center"/>
      <protection/>
    </xf>
    <xf numFmtId="0" fontId="7" fillId="35" borderId="51" xfId="52" applyFont="1" applyFill="1" applyBorder="1" applyAlignment="1">
      <alignment horizontal="center" vertical="center" shrinkToFit="1"/>
      <protection/>
    </xf>
    <xf numFmtId="0" fontId="7" fillId="35" borderId="48" xfId="52" applyFont="1" applyFill="1" applyBorder="1" applyAlignment="1">
      <alignment horizontal="center" vertical="center" shrinkToFit="1"/>
      <protection/>
    </xf>
    <xf numFmtId="0" fontId="7" fillId="35" borderId="48" xfId="52" applyFont="1" applyFill="1" applyBorder="1" applyAlignment="1">
      <alignment horizontal="left" vertical="center" shrinkToFit="1"/>
      <protection/>
    </xf>
    <xf numFmtId="171" fontId="7" fillId="35" borderId="48" xfId="52" applyNumberFormat="1" applyFont="1" applyFill="1" applyBorder="1" applyAlignment="1">
      <alignment horizontal="center" vertical="center" shrinkToFit="1"/>
      <protection/>
    </xf>
    <xf numFmtId="1" fontId="7" fillId="35" borderId="48" xfId="52" applyNumberFormat="1" applyFont="1" applyFill="1" applyBorder="1" applyAlignment="1">
      <alignment horizontal="center" vertical="center" shrinkToFit="1"/>
      <protection/>
    </xf>
    <xf numFmtId="0" fontId="10" fillId="0" borderId="0" xfId="52" applyFont="1">
      <alignment/>
      <protection/>
    </xf>
    <xf numFmtId="0" fontId="13" fillId="0" borderId="0" xfId="52" applyFont="1">
      <alignment/>
      <protection/>
    </xf>
    <xf numFmtId="0" fontId="22" fillId="0" borderId="0" xfId="52" applyFont="1" applyBorder="1" applyAlignment="1">
      <alignment wrapText="1"/>
      <protection/>
    </xf>
    <xf numFmtId="164" fontId="13" fillId="0" borderId="0" xfId="64" applyFont="1" applyBorder="1" applyAlignment="1">
      <alignment horizontal="center" wrapText="1"/>
    </xf>
    <xf numFmtId="0" fontId="4" fillId="0" borderId="0" xfId="52" applyFont="1" applyBorder="1" applyAlignment="1">
      <alignment wrapText="1"/>
      <protection/>
    </xf>
    <xf numFmtId="165" fontId="13" fillId="0" borderId="0" xfId="52" applyNumberFormat="1" applyFont="1">
      <alignment/>
      <protection/>
    </xf>
    <xf numFmtId="166" fontId="13" fillId="0" borderId="0" xfId="52" applyNumberFormat="1" applyFont="1">
      <alignment/>
      <protection/>
    </xf>
    <xf numFmtId="3" fontId="57" fillId="0" borderId="0" xfId="52" applyNumberFormat="1" applyFont="1" applyBorder="1" applyAlignment="1">
      <alignment horizontal="left"/>
      <protection/>
    </xf>
    <xf numFmtId="164" fontId="57" fillId="0" borderId="0" xfId="64" applyFont="1" applyBorder="1" applyAlignment="1">
      <alignment horizontal="center" wrapText="1"/>
    </xf>
    <xf numFmtId="0" fontId="4" fillId="0" borderId="0" xfId="52" applyFont="1" applyBorder="1" applyAlignment="1">
      <alignment horizontal="left" wrapText="1"/>
      <protection/>
    </xf>
    <xf numFmtId="166" fontId="4" fillId="0" borderId="0" xfId="52" applyNumberFormat="1" applyFont="1">
      <alignment/>
      <protection/>
    </xf>
    <xf numFmtId="0" fontId="23" fillId="0" borderId="0" xfId="52" applyFont="1" applyFill="1" applyBorder="1" applyAlignment="1">
      <alignment horizontal="left" vertical="center" wrapText="1" shrinkToFit="1"/>
      <protection/>
    </xf>
    <xf numFmtId="164" fontId="57" fillId="0" borderId="0" xfId="64" applyFont="1" applyAlignment="1">
      <alignment horizontal="center" wrapText="1"/>
    </xf>
    <xf numFmtId="164" fontId="58" fillId="0" borderId="0" xfId="64" applyFont="1" applyBorder="1" applyAlignment="1">
      <alignment horizontal="center" wrapText="1"/>
    </xf>
    <xf numFmtId="0" fontId="23" fillId="0" borderId="0" xfId="52" applyFont="1" applyFill="1" applyBorder="1" applyAlignment="1">
      <alignment horizontal="left" vertical="center" wrapText="1"/>
      <protection/>
    </xf>
    <xf numFmtId="0" fontId="13" fillId="0" borderId="0" xfId="52" applyFont="1" applyBorder="1">
      <alignment/>
      <protection/>
    </xf>
    <xf numFmtId="0" fontId="23" fillId="0" borderId="0" xfId="52" applyFont="1" applyFill="1" applyBorder="1" applyAlignment="1">
      <alignment horizontal="left" vertical="center" shrinkToFit="1"/>
      <protection/>
    </xf>
    <xf numFmtId="0" fontId="22" fillId="0" borderId="0" xfId="52" applyFont="1" applyBorder="1">
      <alignment/>
      <protection/>
    </xf>
    <xf numFmtId="164" fontId="22" fillId="0" borderId="0" xfId="64" applyFont="1" applyBorder="1" applyAlignment="1">
      <alignment horizontal="center"/>
    </xf>
    <xf numFmtId="0" fontId="12" fillId="0" borderId="0" xfId="52" applyFont="1" applyBorder="1" applyAlignment="1">
      <alignment horizontal="center"/>
      <protection/>
    </xf>
    <xf numFmtId="0" fontId="12" fillId="0" borderId="0" xfId="52" applyFont="1" applyBorder="1">
      <alignment/>
      <protection/>
    </xf>
    <xf numFmtId="0" fontId="0" fillId="0" borderId="0" xfId="52" applyBorder="1">
      <alignment/>
      <protection/>
    </xf>
    <xf numFmtId="0" fontId="0" fillId="0" borderId="0" xfId="52" applyBorder="1" applyAlignment="1">
      <alignment horizontal="center"/>
      <protection/>
    </xf>
    <xf numFmtId="0" fontId="20" fillId="0" borderId="0" xfId="52" applyFont="1" applyFill="1" applyBorder="1" applyAlignment="1">
      <alignment horizontal="left" vertical="center" wrapText="1"/>
      <protection/>
    </xf>
    <xf numFmtId="0" fontId="20" fillId="0" borderId="0" xfId="52" applyFont="1" applyFill="1" applyBorder="1" applyAlignment="1">
      <alignment horizontal="left" vertical="center" shrinkToFit="1"/>
      <protection/>
    </xf>
    <xf numFmtId="0" fontId="20" fillId="0" borderId="0" xfId="52" applyFont="1" applyFill="1" applyBorder="1" applyAlignment="1">
      <alignment horizontal="left" vertical="center" wrapText="1" shrinkToFit="1"/>
      <protection/>
    </xf>
    <xf numFmtId="0" fontId="17" fillId="0" borderId="0" xfId="52" applyFont="1" applyFill="1" applyBorder="1" applyAlignment="1">
      <alignment horizontal="left" vertical="center" shrinkToFit="1"/>
      <protection/>
    </xf>
    <xf numFmtId="0" fontId="20" fillId="0" borderId="0" xfId="52" applyFont="1" applyFill="1" applyBorder="1" applyAlignment="1">
      <alignment horizontal="left" vertical="center" shrinkToFit="1"/>
      <protection/>
    </xf>
    <xf numFmtId="0" fontId="14" fillId="0" borderId="0" xfId="52" applyFont="1" applyBorder="1">
      <alignment/>
      <protection/>
    </xf>
    <xf numFmtId="0" fontId="8" fillId="0" borderId="0" xfId="52" applyFont="1" applyFill="1" applyBorder="1" applyAlignment="1">
      <alignment horizontal="left" vertical="center" shrinkToFit="1"/>
      <protection/>
    </xf>
    <xf numFmtId="0" fontId="14" fillId="0" borderId="0" xfId="52" applyFont="1" applyBorder="1" applyAlignment="1">
      <alignment horizontal="center"/>
      <protection/>
    </xf>
    <xf numFmtId="0" fontId="14" fillId="0" borderId="0" xfId="52" applyFont="1">
      <alignment/>
      <protection/>
    </xf>
    <xf numFmtId="0" fontId="15" fillId="0" borderId="0" xfId="52" applyFont="1" applyBorder="1">
      <alignment/>
      <protection/>
    </xf>
    <xf numFmtId="0" fontId="19" fillId="0" borderId="0" xfId="52" applyFont="1" applyBorder="1">
      <alignment/>
      <protection/>
    </xf>
    <xf numFmtId="0" fontId="16" fillId="0" borderId="0" xfId="52" applyFont="1" applyFill="1" applyBorder="1">
      <alignment/>
      <protection/>
    </xf>
    <xf numFmtId="0" fontId="11" fillId="0" borderId="0" xfId="52" applyFont="1" applyBorder="1">
      <alignment/>
      <protection/>
    </xf>
    <xf numFmtId="0" fontId="12" fillId="0" borderId="0" xfId="52" applyFont="1" applyBorder="1">
      <alignment/>
      <protection/>
    </xf>
    <xf numFmtId="0" fontId="52" fillId="0" borderId="36" xfId="52" applyFont="1" applyFill="1" applyBorder="1" applyAlignment="1">
      <alignment horizontal="left" vertical="center" shrinkToFit="1"/>
      <protection/>
    </xf>
    <xf numFmtId="171" fontId="52" fillId="0" borderId="15" xfId="64" applyNumberFormat="1" applyFont="1" applyFill="1" applyBorder="1" applyAlignment="1" applyProtection="1">
      <alignment horizontal="right" vertical="center"/>
      <protection/>
    </xf>
    <xf numFmtId="171" fontId="50" fillId="37" borderId="15" xfId="64" applyNumberFormat="1" applyFont="1" applyFill="1" applyBorder="1" applyAlignment="1" applyProtection="1">
      <alignment horizontal="right" vertical="center"/>
      <protection/>
    </xf>
    <xf numFmtId="171" fontId="49" fillId="0" borderId="14" xfId="64" applyNumberFormat="1" applyFont="1" applyFill="1" applyBorder="1" applyAlignment="1" applyProtection="1">
      <alignment horizontal="center" vertical="center"/>
      <protection/>
    </xf>
    <xf numFmtId="164" fontId="50" fillId="0" borderId="41" xfId="64" applyFont="1" applyFill="1" applyBorder="1" applyAlignment="1" applyProtection="1">
      <alignment horizontal="right" vertical="center"/>
      <protection/>
    </xf>
    <xf numFmtId="0" fontId="50" fillId="0" borderId="41" xfId="52" applyFont="1" applyFill="1" applyBorder="1" applyAlignment="1">
      <alignment horizontal="center" vertical="center"/>
      <protection/>
    </xf>
    <xf numFmtId="167" fontId="50" fillId="0" borderId="15" xfId="64" applyNumberFormat="1" applyFont="1" applyFill="1" applyBorder="1" applyAlignment="1" applyProtection="1">
      <alignment horizontal="right" vertical="center"/>
      <protection/>
    </xf>
    <xf numFmtId="167" fontId="18" fillId="0" borderId="56" xfId="64" applyNumberFormat="1" applyFont="1" applyFill="1" applyBorder="1" applyAlignment="1" applyProtection="1">
      <alignment horizontal="right" vertical="center"/>
      <protection/>
    </xf>
    <xf numFmtId="167" fontId="51" fillId="0" borderId="57" xfId="64" applyNumberFormat="1" applyFont="1" applyFill="1" applyBorder="1" applyAlignment="1" applyProtection="1">
      <alignment horizontal="right" vertical="center"/>
      <protection/>
    </xf>
    <xf numFmtId="167" fontId="0" fillId="0" borderId="58" xfId="64" applyNumberFormat="1" applyFont="1" applyFill="1" applyBorder="1" applyAlignment="1" applyProtection="1">
      <alignment horizontal="right" vertical="center"/>
      <protection/>
    </xf>
    <xf numFmtId="171" fontId="28" fillId="0" borderId="35" xfId="64" applyNumberFormat="1" applyFont="1" applyFill="1" applyBorder="1" applyAlignment="1" applyProtection="1">
      <alignment horizontal="right" vertical="center"/>
      <protection/>
    </xf>
    <xf numFmtId="164" fontId="0" fillId="0" borderId="47" xfId="64" applyFill="1" applyBorder="1" applyAlignment="1" applyProtection="1">
      <alignment horizontal="right" vertical="center"/>
      <protection/>
    </xf>
    <xf numFmtId="164" fontId="0" fillId="0" borderId="48" xfId="64" applyFill="1" applyBorder="1" applyAlignment="1" applyProtection="1">
      <alignment horizontal="right" vertical="center"/>
      <protection/>
    </xf>
    <xf numFmtId="0" fontId="0" fillId="0" borderId="47" xfId="52" applyFont="1" applyFill="1" applyBorder="1" applyAlignment="1">
      <alignment horizontal="center" vertical="center"/>
      <protection/>
    </xf>
    <xf numFmtId="167" fontId="0" fillId="0" borderId="59" xfId="64" applyNumberFormat="1" applyFont="1" applyFill="1" applyBorder="1" applyAlignment="1" applyProtection="1">
      <alignment horizontal="right" vertical="center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Walutowy 3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D27" sqref="D27"/>
    </sheetView>
  </sheetViews>
  <sheetFormatPr defaultColWidth="9.140625" defaultRowHeight="12.75"/>
  <cols>
    <col min="1" max="1" width="4.28125" style="0" customWidth="1"/>
    <col min="2" max="2" width="3.28125" style="0" customWidth="1"/>
    <col min="3" max="3" width="28.8515625" style="0" customWidth="1"/>
    <col min="4" max="4" width="23.57421875" style="0" customWidth="1"/>
    <col min="5" max="5" width="20.7109375" style="0" customWidth="1"/>
  </cols>
  <sheetData>
    <row r="1" spans="1:5" ht="12.75" customHeight="1">
      <c r="A1" s="31" t="s">
        <v>56</v>
      </c>
      <c r="B1" s="31"/>
      <c r="C1" s="31"/>
      <c r="D1" s="31"/>
      <c r="E1" s="31"/>
    </row>
    <row r="2" spans="1:5" ht="32.25" customHeight="1">
      <c r="A2" s="30"/>
      <c r="B2" s="30"/>
      <c r="C2" s="30"/>
      <c r="D2" s="30"/>
      <c r="E2" s="30"/>
    </row>
    <row r="3" spans="1:5" ht="34.5" customHeight="1">
      <c r="A3" s="29"/>
      <c r="B3" s="28" t="s">
        <v>55</v>
      </c>
      <c r="C3" s="27"/>
      <c r="D3" s="26" t="s">
        <v>87</v>
      </c>
      <c r="E3" s="26" t="s">
        <v>57</v>
      </c>
    </row>
    <row r="4" spans="1:5" ht="19.5" customHeight="1">
      <c r="A4" s="15" t="s">
        <v>54</v>
      </c>
      <c r="B4" s="14" t="s">
        <v>53</v>
      </c>
      <c r="C4" s="14"/>
      <c r="D4" s="11"/>
      <c r="E4" s="8"/>
    </row>
    <row r="5" spans="1:5" ht="19.5" customHeight="1">
      <c r="A5" s="13"/>
      <c r="B5" s="11">
        <v>1</v>
      </c>
      <c r="C5" s="11" t="s">
        <v>52</v>
      </c>
      <c r="D5" s="9">
        <v>5707.4</v>
      </c>
      <c r="E5" s="8">
        <v>7196</v>
      </c>
    </row>
    <row r="6" spans="1:5" ht="19.5" customHeight="1">
      <c r="A6" s="12"/>
      <c r="B6" s="11">
        <v>2</v>
      </c>
      <c r="C6" s="25" t="s">
        <v>51</v>
      </c>
      <c r="D6" s="9">
        <v>129.8</v>
      </c>
      <c r="E6" s="8">
        <v>524</v>
      </c>
    </row>
    <row r="7" spans="1:5" ht="19.5" customHeight="1">
      <c r="A7" s="24" t="s">
        <v>30</v>
      </c>
      <c r="B7" s="23"/>
      <c r="C7" s="22"/>
      <c r="D7" s="32">
        <f>SUM(D5:D6)</f>
        <v>5837.2</v>
      </c>
      <c r="E7" s="1">
        <f>SUM(E5:E6)</f>
        <v>7720</v>
      </c>
    </row>
    <row r="8" spans="1:5" ht="32.25" customHeight="1">
      <c r="A8" s="16" t="s">
        <v>50</v>
      </c>
      <c r="B8" s="14" t="s">
        <v>49</v>
      </c>
      <c r="C8" s="14"/>
      <c r="D8" s="9"/>
      <c r="E8" s="21" t="s">
        <v>48</v>
      </c>
    </row>
    <row r="9" spans="1:5" ht="19.5" customHeight="1">
      <c r="A9" s="16"/>
      <c r="B9" s="11">
        <v>1</v>
      </c>
      <c r="C9" s="11" t="s">
        <v>47</v>
      </c>
      <c r="D9" s="9">
        <v>208.2</v>
      </c>
      <c r="E9" s="8">
        <v>63</v>
      </c>
    </row>
    <row r="10" spans="1:5" ht="19.5" customHeight="1">
      <c r="A10" s="16"/>
      <c r="B10" s="11">
        <v>2</v>
      </c>
      <c r="C10" s="11" t="s">
        <v>46</v>
      </c>
      <c r="D10" s="9">
        <v>822</v>
      </c>
      <c r="E10" s="8">
        <v>129</v>
      </c>
    </row>
    <row r="11" spans="1:5" ht="19.5" customHeight="1">
      <c r="A11" s="16"/>
      <c r="B11" s="11">
        <v>3</v>
      </c>
      <c r="C11" s="11" t="s">
        <v>45</v>
      </c>
      <c r="D11" s="9">
        <v>597.3</v>
      </c>
      <c r="E11" s="8">
        <v>267</v>
      </c>
    </row>
    <row r="12" spans="1:5" ht="19.5" customHeight="1">
      <c r="A12" s="16"/>
      <c r="B12" s="11">
        <v>4</v>
      </c>
      <c r="C12" s="11" t="s">
        <v>44</v>
      </c>
      <c r="D12" s="9">
        <v>2815.9</v>
      </c>
      <c r="E12" s="8">
        <v>436</v>
      </c>
    </row>
    <row r="13" spans="1:5" ht="22.5" customHeight="1">
      <c r="A13" s="16"/>
      <c r="B13" s="11">
        <v>5</v>
      </c>
      <c r="C13" s="11" t="s">
        <v>43</v>
      </c>
      <c r="D13" s="9">
        <v>35.6</v>
      </c>
      <c r="E13" s="8">
        <v>5</v>
      </c>
    </row>
    <row r="14" spans="1:5" ht="25.5">
      <c r="A14" s="16"/>
      <c r="B14" s="11">
        <v>6</v>
      </c>
      <c r="C14" s="20" t="s">
        <v>42</v>
      </c>
      <c r="D14" s="9">
        <v>1876.5</v>
      </c>
      <c r="E14" s="8">
        <v>108</v>
      </c>
    </row>
    <row r="15" spans="1:5" ht="25.5">
      <c r="A15" s="16"/>
      <c r="B15" s="11">
        <v>7</v>
      </c>
      <c r="C15" s="20" t="s">
        <v>41</v>
      </c>
      <c r="D15" s="9">
        <v>1966.1</v>
      </c>
      <c r="E15" s="8">
        <v>121</v>
      </c>
    </row>
    <row r="16" spans="1:5" ht="19.5" customHeight="1">
      <c r="A16" s="16"/>
      <c r="B16" s="11">
        <v>8</v>
      </c>
      <c r="C16" s="11" t="s">
        <v>40</v>
      </c>
      <c r="D16" s="9">
        <v>73.3</v>
      </c>
      <c r="E16" s="8">
        <v>64</v>
      </c>
    </row>
    <row r="17" spans="1:5" ht="19.5" customHeight="1">
      <c r="A17" s="16"/>
      <c r="B17" s="11">
        <v>9</v>
      </c>
      <c r="C17" s="33" t="s">
        <v>58</v>
      </c>
      <c r="D17" s="9">
        <v>29.3</v>
      </c>
      <c r="E17" s="8">
        <v>8</v>
      </c>
    </row>
    <row r="18" spans="1:5" ht="19.5" customHeight="1">
      <c r="A18" s="16"/>
      <c r="B18" s="11">
        <v>10</v>
      </c>
      <c r="C18" s="11" t="s">
        <v>39</v>
      </c>
      <c r="D18" s="9">
        <v>107.1</v>
      </c>
      <c r="E18" s="8">
        <v>563</v>
      </c>
    </row>
    <row r="19" spans="1:5" ht="19.5" customHeight="1">
      <c r="A19" s="19" t="s">
        <v>30</v>
      </c>
      <c r="B19" s="18"/>
      <c r="C19" s="17"/>
      <c r="D19" s="9">
        <f>SUM(D9:D18)</f>
        <v>8531.3</v>
      </c>
      <c r="E19" s="1">
        <f>SUM(E9:E18)</f>
        <v>1764</v>
      </c>
    </row>
    <row r="20" spans="1:5" ht="19.5" customHeight="1">
      <c r="A20" s="16" t="s">
        <v>38</v>
      </c>
      <c r="B20" s="14" t="s">
        <v>37</v>
      </c>
      <c r="C20" s="14"/>
      <c r="D20" s="9"/>
      <c r="E20" s="8"/>
    </row>
    <row r="21" spans="1:5" ht="19.5" customHeight="1">
      <c r="A21" s="16"/>
      <c r="B21" s="11">
        <v>1</v>
      </c>
      <c r="C21" s="11" t="s">
        <v>36</v>
      </c>
      <c r="D21" s="9">
        <v>3126.2</v>
      </c>
      <c r="E21" s="8">
        <v>392</v>
      </c>
    </row>
    <row r="22" spans="1:5" ht="19.5" customHeight="1">
      <c r="A22" s="10" t="s">
        <v>30</v>
      </c>
      <c r="B22" s="10"/>
      <c r="C22" s="10"/>
      <c r="D22" s="9">
        <f>SUM(D21)</f>
        <v>3126.2</v>
      </c>
      <c r="E22" s="8">
        <f>SUM(E21)</f>
        <v>392</v>
      </c>
    </row>
    <row r="23" spans="1:5" ht="19.5" customHeight="1">
      <c r="A23" s="15" t="s">
        <v>35</v>
      </c>
      <c r="B23" s="14" t="s">
        <v>34</v>
      </c>
      <c r="C23" s="14"/>
      <c r="D23" s="9"/>
      <c r="E23" s="8"/>
    </row>
    <row r="24" spans="1:5" ht="19.5" customHeight="1">
      <c r="A24" s="13"/>
      <c r="B24" s="11">
        <v>1</v>
      </c>
      <c r="C24" s="11" t="s">
        <v>33</v>
      </c>
      <c r="D24" s="9">
        <v>642.1</v>
      </c>
      <c r="E24" s="8">
        <v>0</v>
      </c>
    </row>
    <row r="25" spans="1:5" ht="19.5" customHeight="1">
      <c r="A25" s="12"/>
      <c r="B25" s="11">
        <v>2</v>
      </c>
      <c r="C25" s="11" t="s">
        <v>32</v>
      </c>
      <c r="D25" s="9">
        <v>2</v>
      </c>
      <c r="E25" s="8">
        <v>0</v>
      </c>
    </row>
    <row r="26" spans="1:5" ht="19.5" customHeight="1">
      <c r="A26" s="10" t="s">
        <v>30</v>
      </c>
      <c r="B26" s="10"/>
      <c r="C26" s="10"/>
      <c r="D26" s="9">
        <v>644.1</v>
      </c>
      <c r="E26" s="8">
        <v>0</v>
      </c>
    </row>
    <row r="27" spans="1:5" ht="32.25" customHeight="1">
      <c r="A27" s="7" t="s">
        <v>31</v>
      </c>
      <c r="B27" s="6"/>
      <c r="C27" s="5"/>
      <c r="D27" s="4">
        <f>D7+D19+D22+D26</f>
        <v>18138.8</v>
      </c>
      <c r="E27" s="3">
        <f>E26+E22+E19+E7</f>
        <v>9876</v>
      </c>
    </row>
    <row r="28" spans="1:4" ht="12.75">
      <c r="A28" s="2"/>
      <c r="B28" s="2"/>
      <c r="C28" s="2"/>
      <c r="D28" s="2"/>
    </row>
  </sheetData>
  <sheetProtection/>
  <mergeCells count="16">
    <mergeCell ref="B23:C23"/>
    <mergeCell ref="B4:C4"/>
    <mergeCell ref="A7:C7"/>
    <mergeCell ref="A8:A18"/>
    <mergeCell ref="B8:C8"/>
    <mergeCell ref="A1:E2"/>
    <mergeCell ref="A26:C26"/>
    <mergeCell ref="A27:C27"/>
    <mergeCell ref="A28:D28"/>
    <mergeCell ref="B3:C3"/>
    <mergeCell ref="A4:A6"/>
    <mergeCell ref="A23:A25"/>
    <mergeCell ref="A19:C19"/>
    <mergeCell ref="A20:A21"/>
    <mergeCell ref="B20:C20"/>
    <mergeCell ref="A22:C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2"/>
  <sheetViews>
    <sheetView zoomScale="75" zoomScaleNormal="75" zoomScalePageLayoutView="0" workbookViewId="0" topLeftCell="A1">
      <selection activeCell="E13" sqref="E13"/>
    </sheetView>
  </sheetViews>
  <sheetFormatPr defaultColWidth="9.140625" defaultRowHeight="12.75"/>
  <cols>
    <col min="1" max="1" width="3.8515625" style="36" customWidth="1"/>
    <col min="2" max="2" width="0.13671875" style="36" customWidth="1"/>
    <col min="3" max="3" width="33.140625" style="36" customWidth="1"/>
    <col min="4" max="4" width="16.00390625" style="36" customWidth="1"/>
    <col min="5" max="5" width="13.8515625" style="36" customWidth="1"/>
    <col min="6" max="6" width="16.00390625" style="36" customWidth="1"/>
    <col min="7" max="7" width="17.00390625" style="36" customWidth="1"/>
    <col min="8" max="8" width="10.7109375" style="36" hidden="1" customWidth="1"/>
    <col min="9" max="9" width="2.7109375" style="36" hidden="1" customWidth="1"/>
    <col min="10" max="10" width="11.00390625" style="36" bestFit="1" customWidth="1"/>
    <col min="11" max="11" width="16.8515625" style="36" customWidth="1"/>
    <col min="12" max="12" width="14.00390625" style="36" bestFit="1" customWidth="1"/>
    <col min="13" max="16384" width="9.140625" style="36" customWidth="1"/>
  </cols>
  <sheetData>
    <row r="1" spans="1:13" ht="22.5" customHeight="1" thickBot="1">
      <c r="A1" s="34" t="s">
        <v>59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5"/>
      <c r="M1" s="35"/>
    </row>
    <row r="2" spans="1:11" ht="32.25" customHeight="1">
      <c r="A2" s="37" t="s">
        <v>0</v>
      </c>
      <c r="B2" s="38"/>
      <c r="C2" s="37" t="s">
        <v>1</v>
      </c>
      <c r="D2" s="39" t="s">
        <v>60</v>
      </c>
      <c r="E2" s="40" t="s">
        <v>61</v>
      </c>
      <c r="F2" s="41" t="s">
        <v>62</v>
      </c>
      <c r="G2" s="42" t="s">
        <v>63</v>
      </c>
      <c r="H2" s="43" t="s">
        <v>26</v>
      </c>
      <c r="I2" s="42" t="s">
        <v>27</v>
      </c>
      <c r="J2" s="42" t="s">
        <v>64</v>
      </c>
      <c r="K2" s="42" t="s">
        <v>65</v>
      </c>
    </row>
    <row r="3" spans="1:11" ht="30.75" customHeight="1" thickBot="1">
      <c r="A3" s="44"/>
      <c r="B3" s="38"/>
      <c r="C3" s="44"/>
      <c r="D3" s="45"/>
      <c r="E3" s="46" t="s">
        <v>21</v>
      </c>
      <c r="F3" s="47"/>
      <c r="G3" s="48"/>
      <c r="H3" s="49"/>
      <c r="I3" s="48"/>
      <c r="J3" s="48"/>
      <c r="K3" s="48"/>
    </row>
    <row r="4" spans="1:11" s="55" customFormat="1" ht="9" customHeight="1" thickBot="1">
      <c r="A4" s="50"/>
      <c r="B4" s="51"/>
      <c r="C4" s="52" t="s">
        <v>2</v>
      </c>
      <c r="D4" s="53" t="s">
        <v>3</v>
      </c>
      <c r="E4" s="54" t="s">
        <v>4</v>
      </c>
      <c r="F4" s="53" t="s">
        <v>5</v>
      </c>
      <c r="G4" s="53" t="s">
        <v>6</v>
      </c>
      <c r="H4" s="53" t="s">
        <v>7</v>
      </c>
      <c r="I4" s="53" t="s">
        <v>8</v>
      </c>
      <c r="J4" s="53" t="s">
        <v>8</v>
      </c>
      <c r="K4" s="53" t="s">
        <v>9</v>
      </c>
    </row>
    <row r="5" spans="1:11" s="55" customFormat="1" ht="0.75" customHeight="1" thickBot="1">
      <c r="A5" s="56"/>
      <c r="B5" s="56"/>
      <c r="C5" s="57" t="s">
        <v>28</v>
      </c>
      <c r="D5" s="58"/>
      <c r="E5" s="58"/>
      <c r="F5" s="58"/>
      <c r="G5" s="58"/>
      <c r="H5" s="58"/>
      <c r="I5" s="58"/>
      <c r="J5" s="54"/>
      <c r="K5" s="58"/>
    </row>
    <row r="6" spans="1:11" s="55" customFormat="1" ht="24.75" customHeight="1" hidden="1" thickBot="1">
      <c r="A6" s="56"/>
      <c r="B6" s="56"/>
      <c r="C6" s="59" t="s">
        <v>29</v>
      </c>
      <c r="D6" s="60"/>
      <c r="E6" s="60"/>
      <c r="F6" s="60"/>
      <c r="G6" s="60"/>
      <c r="H6" s="60"/>
      <c r="I6" s="60"/>
      <c r="J6" s="61"/>
      <c r="K6" s="60"/>
    </row>
    <row r="7" spans="1:12" s="73" customFormat="1" ht="18.75" customHeight="1">
      <c r="A7" s="62">
        <v>1</v>
      </c>
      <c r="B7" s="63"/>
      <c r="C7" s="64" t="s">
        <v>11</v>
      </c>
      <c r="D7" s="65">
        <f>SUM(D8:D9)</f>
        <v>208194</v>
      </c>
      <c r="E7" s="66">
        <f>SUM(E8:E9)</f>
        <v>43804.43</v>
      </c>
      <c r="F7" s="67">
        <f>D7-E7</f>
        <v>164389.57</v>
      </c>
      <c r="G7" s="68">
        <f>SUM(G8:G9)</f>
        <v>164388.52</v>
      </c>
      <c r="H7" s="69">
        <f>SUM(H8)</f>
        <v>0</v>
      </c>
      <c r="I7" s="69">
        <f>SUM(I8:I9)</f>
        <v>0</v>
      </c>
      <c r="J7" s="70">
        <f>SUM(J8:J9)</f>
        <v>63</v>
      </c>
      <c r="K7" s="71">
        <f>SUM(K8:K9)</f>
        <v>208193.15</v>
      </c>
      <c r="L7" s="72"/>
    </row>
    <row r="8" spans="1:12" s="83" customFormat="1" ht="18.75" customHeight="1" thickBot="1">
      <c r="A8" s="74"/>
      <c r="B8" s="75"/>
      <c r="C8" s="76" t="s">
        <v>12</v>
      </c>
      <c r="D8" s="77">
        <v>208194</v>
      </c>
      <c r="E8" s="78">
        <v>43804.43</v>
      </c>
      <c r="F8" s="79">
        <f>D8-E8</f>
        <v>164389.57</v>
      </c>
      <c r="G8" s="80">
        <v>164388.52</v>
      </c>
      <c r="H8" s="80"/>
      <c r="I8" s="80"/>
      <c r="J8" s="81">
        <v>63</v>
      </c>
      <c r="K8" s="82">
        <v>208193.15</v>
      </c>
      <c r="L8" s="72"/>
    </row>
    <row r="9" spans="1:12" s="83" customFormat="1" ht="18.75" customHeight="1" hidden="1" thickBot="1">
      <c r="A9" s="84"/>
      <c r="B9" s="85"/>
      <c r="C9" s="86"/>
      <c r="D9" s="87"/>
      <c r="E9" s="88"/>
      <c r="F9" s="89"/>
      <c r="G9" s="90"/>
      <c r="H9" s="90"/>
      <c r="I9" s="90"/>
      <c r="J9" s="91"/>
      <c r="K9" s="92"/>
      <c r="L9" s="72"/>
    </row>
    <row r="10" spans="1:12" s="73" customFormat="1" ht="19.5" customHeight="1">
      <c r="A10" s="93">
        <v>2</v>
      </c>
      <c r="B10" s="94"/>
      <c r="C10" s="95" t="s">
        <v>13</v>
      </c>
      <c r="D10" s="96">
        <f>SUM(D11:D13)</f>
        <v>873494</v>
      </c>
      <c r="E10" s="97">
        <f>SUM(E11:E13)</f>
        <v>20374.02</v>
      </c>
      <c r="F10" s="98">
        <f>D10-E10</f>
        <v>853119.98</v>
      </c>
      <c r="G10" s="99">
        <f>SUM(G11:G13)</f>
        <v>801589.47</v>
      </c>
      <c r="H10" s="99">
        <f>SUM(H11:H12)</f>
        <v>0</v>
      </c>
      <c r="I10" s="100">
        <f>SUM(I11:I12)</f>
        <v>0</v>
      </c>
      <c r="J10" s="101">
        <f>SUM(J11:J13)</f>
        <v>129</v>
      </c>
      <c r="K10" s="102">
        <f>SUM(K11:K13)</f>
        <v>821963.49</v>
      </c>
      <c r="L10" s="72"/>
    </row>
    <row r="11" spans="1:12" s="83" customFormat="1" ht="19.5" customHeight="1">
      <c r="A11" s="93"/>
      <c r="B11" s="103"/>
      <c r="C11" s="104" t="s">
        <v>12</v>
      </c>
      <c r="D11" s="77">
        <v>93407</v>
      </c>
      <c r="E11" s="105">
        <v>20374.02</v>
      </c>
      <c r="F11" s="106">
        <f>D11-E11</f>
        <v>73032.98</v>
      </c>
      <c r="G11" s="107">
        <v>73032.36</v>
      </c>
      <c r="H11" s="108"/>
      <c r="I11" s="109"/>
      <c r="J11" s="110">
        <v>18</v>
      </c>
      <c r="K11" s="82">
        <v>93406.38</v>
      </c>
      <c r="L11" s="72"/>
    </row>
    <row r="12" spans="1:12" s="83" customFormat="1" ht="19.5" customHeight="1">
      <c r="A12" s="111"/>
      <c r="B12" s="112"/>
      <c r="C12" s="104" t="s">
        <v>66</v>
      </c>
      <c r="D12" s="77">
        <v>190087</v>
      </c>
      <c r="E12" s="105">
        <v>0</v>
      </c>
      <c r="F12" s="106">
        <f>D12-E12</f>
        <v>190087</v>
      </c>
      <c r="G12" s="107">
        <v>190086.31</v>
      </c>
      <c r="H12" s="107"/>
      <c r="I12" s="113"/>
      <c r="J12" s="114">
        <v>28</v>
      </c>
      <c r="K12" s="82">
        <v>190086.31</v>
      </c>
      <c r="L12" s="72"/>
    </row>
    <row r="13" spans="1:12" s="83" customFormat="1" ht="19.5" customHeight="1" thickBot="1">
      <c r="A13" s="115"/>
      <c r="B13" s="116"/>
      <c r="C13" s="117" t="s">
        <v>67</v>
      </c>
      <c r="D13" s="118">
        <v>590000</v>
      </c>
      <c r="E13" s="119">
        <v>0</v>
      </c>
      <c r="F13" s="106">
        <f>D13-E13</f>
        <v>590000</v>
      </c>
      <c r="G13" s="120">
        <v>538470.8</v>
      </c>
      <c r="H13" s="120"/>
      <c r="I13" s="121"/>
      <c r="J13" s="122">
        <v>83</v>
      </c>
      <c r="K13" s="123">
        <v>538470.8</v>
      </c>
      <c r="L13" s="72"/>
    </row>
    <row r="14" spans="1:12" s="73" customFormat="1" ht="18.75" customHeight="1">
      <c r="A14" s="124">
        <v>3</v>
      </c>
      <c r="B14" s="125"/>
      <c r="C14" s="126" t="s">
        <v>14</v>
      </c>
      <c r="D14" s="65">
        <f>D15+D19</f>
        <v>630095</v>
      </c>
      <c r="E14" s="66">
        <f>E15+E19</f>
        <v>19582.07</v>
      </c>
      <c r="F14" s="127">
        <f>F19+F15</f>
        <v>610512.93</v>
      </c>
      <c r="G14" s="128">
        <f>G19+G15</f>
        <v>610076.74</v>
      </c>
      <c r="H14" s="128">
        <f>SUM(H16:H22)</f>
        <v>0</v>
      </c>
      <c r="I14" s="129">
        <f>SUM(I16:I22)</f>
        <v>0</v>
      </c>
      <c r="J14" s="130">
        <v>317</v>
      </c>
      <c r="K14" s="330">
        <f>K15+K19</f>
        <v>629450.91</v>
      </c>
      <c r="L14" s="72"/>
    </row>
    <row r="15" spans="1:12" s="73" customFormat="1" ht="18.75" customHeight="1">
      <c r="A15" s="131"/>
      <c r="B15" s="132"/>
      <c r="C15" s="133" t="s">
        <v>12</v>
      </c>
      <c r="D15" s="134">
        <f>SUM(D16:D18)</f>
        <v>601720</v>
      </c>
      <c r="E15" s="135">
        <f>SUM(E16:E18)</f>
        <v>19582.07</v>
      </c>
      <c r="F15" s="136">
        <f aca="true" t="shared" si="0" ref="F15:F55">D15-E15</f>
        <v>582137.93</v>
      </c>
      <c r="G15" s="137">
        <f>SUM(G16:G18)</f>
        <v>582137.49</v>
      </c>
      <c r="H15" s="138"/>
      <c r="I15" s="139"/>
      <c r="J15" s="140">
        <v>267</v>
      </c>
      <c r="K15" s="331">
        <f>SUM(K16:K18)</f>
        <v>601511.66</v>
      </c>
      <c r="L15" s="72"/>
    </row>
    <row r="16" spans="1:12" ht="15.75" customHeight="1">
      <c r="A16" s="141"/>
      <c r="B16" s="142"/>
      <c r="C16" s="143" t="s">
        <v>68</v>
      </c>
      <c r="D16" s="144">
        <v>397098</v>
      </c>
      <c r="E16" s="105">
        <v>4000</v>
      </c>
      <c r="F16" s="79">
        <f t="shared" si="0"/>
        <v>393098</v>
      </c>
      <c r="G16" s="145">
        <v>393098</v>
      </c>
      <c r="H16" s="108"/>
      <c r="I16" s="109"/>
      <c r="J16" s="146">
        <v>267</v>
      </c>
      <c r="K16" s="332">
        <v>397098</v>
      </c>
      <c r="L16" s="72"/>
    </row>
    <row r="17" spans="1:12" ht="17.25" customHeight="1">
      <c r="A17" s="141"/>
      <c r="B17" s="142"/>
      <c r="C17" s="143" t="s">
        <v>69</v>
      </c>
      <c r="D17" s="144">
        <v>200402</v>
      </c>
      <c r="E17" s="105">
        <v>15582.07</v>
      </c>
      <c r="F17" s="79">
        <f t="shared" si="0"/>
        <v>184819.93</v>
      </c>
      <c r="G17" s="145">
        <v>184819.49</v>
      </c>
      <c r="H17" s="108"/>
      <c r="I17" s="109"/>
      <c r="J17" s="146">
        <v>267</v>
      </c>
      <c r="K17" s="332">
        <v>200193.66</v>
      </c>
      <c r="L17" s="72"/>
    </row>
    <row r="18" spans="1:12" ht="17.25" customHeight="1" thickBot="1">
      <c r="A18" s="147"/>
      <c r="B18" s="148"/>
      <c r="C18" s="149" t="s">
        <v>70</v>
      </c>
      <c r="D18" s="333">
        <v>4220</v>
      </c>
      <c r="E18" s="119"/>
      <c r="F18" s="161">
        <f t="shared" si="0"/>
        <v>4220</v>
      </c>
      <c r="G18" s="334">
        <v>4220</v>
      </c>
      <c r="H18" s="335"/>
      <c r="I18" s="164"/>
      <c r="J18" s="336">
        <v>3</v>
      </c>
      <c r="K18" s="337">
        <v>4220</v>
      </c>
      <c r="L18" s="72"/>
    </row>
    <row r="19" spans="1:12" ht="17.25" customHeight="1">
      <c r="A19" s="147"/>
      <c r="B19" s="148"/>
      <c r="C19" s="323" t="s">
        <v>71</v>
      </c>
      <c r="D19" s="324">
        <f>SUM(D20:D22)</f>
        <v>28375</v>
      </c>
      <c r="E19" s="325">
        <f>SUM(E20:E22)</f>
        <v>0</v>
      </c>
      <c r="F19" s="326">
        <f t="shared" si="0"/>
        <v>28375</v>
      </c>
      <c r="G19" s="327">
        <f>SUM(G20:G22)</f>
        <v>27939.25</v>
      </c>
      <c r="H19" s="155"/>
      <c r="I19" s="156"/>
      <c r="J19" s="328">
        <v>50</v>
      </c>
      <c r="K19" s="329">
        <f>SUM(K20:K22)</f>
        <v>27939.25</v>
      </c>
      <c r="L19" s="72"/>
    </row>
    <row r="20" spans="1:12" ht="17.25" customHeight="1">
      <c r="A20" s="147"/>
      <c r="B20" s="148"/>
      <c r="C20" s="143" t="s">
        <v>68</v>
      </c>
      <c r="D20" s="150">
        <v>17000</v>
      </c>
      <c r="E20" s="151"/>
      <c r="F20" s="79">
        <f t="shared" si="0"/>
        <v>17000</v>
      </c>
      <c r="G20" s="152">
        <v>16995</v>
      </c>
      <c r="H20" s="120"/>
      <c r="I20" s="121"/>
      <c r="J20" s="153">
        <v>50</v>
      </c>
      <c r="K20" s="154">
        <v>16995</v>
      </c>
      <c r="L20" s="72"/>
    </row>
    <row r="21" spans="1:12" ht="17.25" customHeight="1">
      <c r="A21" s="147"/>
      <c r="B21" s="148"/>
      <c r="C21" s="143" t="s">
        <v>69</v>
      </c>
      <c r="D21" s="150">
        <v>11375</v>
      </c>
      <c r="E21" s="151"/>
      <c r="F21" s="79">
        <f t="shared" si="0"/>
        <v>11375</v>
      </c>
      <c r="G21" s="152">
        <v>10944.25</v>
      </c>
      <c r="H21" s="120"/>
      <c r="I21" s="121"/>
      <c r="J21" s="153">
        <v>50</v>
      </c>
      <c r="K21" s="154">
        <v>10944.25</v>
      </c>
      <c r="L21" s="72"/>
    </row>
    <row r="22" spans="1:12" s="168" customFormat="1" ht="18" customHeight="1" thickBot="1">
      <c r="A22" s="157"/>
      <c r="B22" s="158"/>
      <c r="C22" s="149" t="s">
        <v>70</v>
      </c>
      <c r="D22" s="159">
        <v>0</v>
      </c>
      <c r="E22" s="160"/>
      <c r="F22" s="161">
        <f t="shared" si="0"/>
        <v>0</v>
      </c>
      <c r="G22" s="162">
        <v>0</v>
      </c>
      <c r="H22" s="163"/>
      <c r="I22" s="164"/>
      <c r="J22" s="165"/>
      <c r="K22" s="166">
        <v>0</v>
      </c>
      <c r="L22" s="167"/>
    </row>
    <row r="23" spans="1:12" s="73" customFormat="1" ht="24.75" customHeight="1">
      <c r="A23" s="169">
        <v>4</v>
      </c>
      <c r="B23" s="94"/>
      <c r="C23" s="126" t="s">
        <v>15</v>
      </c>
      <c r="D23" s="65">
        <f>SUM(D24:D28)</f>
        <v>3929854</v>
      </c>
      <c r="E23" s="170">
        <f>SUM(E24:E28)</f>
        <v>972393.13</v>
      </c>
      <c r="F23" s="67">
        <f t="shared" si="0"/>
        <v>2957460.87</v>
      </c>
      <c r="G23" s="69">
        <f>SUM(G24:G28)</f>
        <v>2929891.1500000004</v>
      </c>
      <c r="H23" s="69">
        <f>SUM(H24:H26)</f>
        <v>0</v>
      </c>
      <c r="I23" s="171">
        <f>SUM(I24:I26)</f>
        <v>0</v>
      </c>
      <c r="J23" s="172">
        <f>SUM(J24:J28)</f>
        <v>652</v>
      </c>
      <c r="K23" s="71">
        <f>SUM(K24:K28)</f>
        <v>3901984.3600000003</v>
      </c>
      <c r="L23" s="173"/>
    </row>
    <row r="24" spans="1:12" s="83" customFormat="1" ht="18" customHeight="1">
      <c r="A24" s="174"/>
      <c r="B24" s="103"/>
      <c r="C24" s="104" t="s">
        <v>12</v>
      </c>
      <c r="D24" s="77">
        <v>2488436</v>
      </c>
      <c r="E24" s="78">
        <v>878491.63</v>
      </c>
      <c r="F24" s="106">
        <f t="shared" si="0"/>
        <v>1609944.37</v>
      </c>
      <c r="G24" s="80">
        <v>1609944.06</v>
      </c>
      <c r="H24" s="175"/>
      <c r="I24" s="176"/>
      <c r="J24" s="114">
        <v>311</v>
      </c>
      <c r="K24" s="82">
        <v>2488135.77</v>
      </c>
      <c r="L24" s="72"/>
    </row>
    <row r="25" spans="1:12" s="83" customFormat="1" ht="18.75" customHeight="1">
      <c r="A25" s="174"/>
      <c r="B25" s="112"/>
      <c r="C25" s="177" t="s">
        <v>71</v>
      </c>
      <c r="D25" s="178">
        <v>1099025</v>
      </c>
      <c r="E25" s="179">
        <v>93901.5</v>
      </c>
      <c r="F25" s="106">
        <f t="shared" si="0"/>
        <v>1005123.5</v>
      </c>
      <c r="G25" s="180">
        <v>992165.1</v>
      </c>
      <c r="H25" s="80"/>
      <c r="I25" s="176"/>
      <c r="J25" s="181">
        <v>216</v>
      </c>
      <c r="K25" s="182">
        <v>1086066.6</v>
      </c>
      <c r="L25" s="72"/>
    </row>
    <row r="26" spans="1:12" s="83" customFormat="1" ht="20.25" customHeight="1">
      <c r="A26" s="174"/>
      <c r="B26" s="112"/>
      <c r="C26" s="76" t="s">
        <v>72</v>
      </c>
      <c r="D26" s="77">
        <v>129793</v>
      </c>
      <c r="E26" s="78">
        <v>0</v>
      </c>
      <c r="F26" s="79">
        <f t="shared" si="0"/>
        <v>129793</v>
      </c>
      <c r="G26" s="80">
        <v>129792.89</v>
      </c>
      <c r="H26" s="80"/>
      <c r="I26" s="183"/>
      <c r="J26" s="81">
        <v>34</v>
      </c>
      <c r="K26" s="82">
        <v>129792.89</v>
      </c>
      <c r="L26" s="72"/>
    </row>
    <row r="27" spans="1:12" s="83" customFormat="1" ht="20.25" customHeight="1">
      <c r="A27" s="184"/>
      <c r="B27" s="185"/>
      <c r="C27" s="104" t="s">
        <v>67</v>
      </c>
      <c r="D27" s="77">
        <v>108400</v>
      </c>
      <c r="E27" s="78">
        <v>0</v>
      </c>
      <c r="F27" s="79">
        <f t="shared" si="0"/>
        <v>108400</v>
      </c>
      <c r="G27" s="80">
        <v>93818.36</v>
      </c>
      <c r="H27" s="186"/>
      <c r="I27" s="187"/>
      <c r="J27" s="81">
        <v>25</v>
      </c>
      <c r="K27" s="82">
        <v>93818.36</v>
      </c>
      <c r="L27" s="72"/>
    </row>
    <row r="28" spans="1:12" s="83" customFormat="1" ht="20.25" customHeight="1" thickBot="1">
      <c r="A28" s="184"/>
      <c r="B28" s="185"/>
      <c r="C28" s="188" t="s">
        <v>73</v>
      </c>
      <c r="D28" s="189">
        <v>104200</v>
      </c>
      <c r="E28" s="190"/>
      <c r="F28" s="191">
        <f t="shared" si="0"/>
        <v>104200</v>
      </c>
      <c r="G28" s="192">
        <v>104170.74</v>
      </c>
      <c r="H28" s="192"/>
      <c r="I28" s="193"/>
      <c r="J28" s="194">
        <v>66</v>
      </c>
      <c r="K28" s="195">
        <v>104170.74</v>
      </c>
      <c r="L28" s="72"/>
    </row>
    <row r="29" spans="1:12" s="73" customFormat="1" ht="27" customHeight="1">
      <c r="A29" s="196">
        <v>5</v>
      </c>
      <c r="B29" s="197"/>
      <c r="C29" s="198" t="s">
        <v>25</v>
      </c>
      <c r="D29" s="65">
        <f>SUM(D30:D31)</f>
        <v>36890</v>
      </c>
      <c r="E29" s="66">
        <f>SUM(E30:E31)</f>
        <v>15410.83</v>
      </c>
      <c r="F29" s="67">
        <f t="shared" si="0"/>
        <v>21479.17</v>
      </c>
      <c r="G29" s="68">
        <f>SUM(G30:G31)</f>
        <v>21478.260000000002</v>
      </c>
      <c r="H29" s="69">
        <v>0</v>
      </c>
      <c r="I29" s="69">
        <f>SUM(G29+H29)</f>
        <v>21478.260000000002</v>
      </c>
      <c r="J29" s="70">
        <v>5</v>
      </c>
      <c r="K29" s="71">
        <f>SUM(K30:K31)</f>
        <v>36889.09</v>
      </c>
      <c r="L29" s="199"/>
    </row>
    <row r="30" spans="1:12" s="83" customFormat="1" ht="20.25" customHeight="1">
      <c r="A30" s="200"/>
      <c r="B30" s="201"/>
      <c r="C30" s="202" t="s">
        <v>74</v>
      </c>
      <c r="D30" s="77">
        <v>31406</v>
      </c>
      <c r="E30" s="78">
        <v>10296.06</v>
      </c>
      <c r="F30" s="79">
        <f t="shared" si="0"/>
        <v>21109.940000000002</v>
      </c>
      <c r="G30" s="80">
        <v>21109.45</v>
      </c>
      <c r="H30" s="80"/>
      <c r="I30" s="80"/>
      <c r="J30" s="81">
        <v>5</v>
      </c>
      <c r="K30" s="82">
        <v>31405.51</v>
      </c>
      <c r="L30" s="72"/>
    </row>
    <row r="31" spans="1:12" s="83" customFormat="1" ht="20.25" customHeight="1" thickBot="1">
      <c r="A31" s="203"/>
      <c r="B31" s="85"/>
      <c r="C31" s="204" t="s">
        <v>75</v>
      </c>
      <c r="D31" s="87">
        <v>5484</v>
      </c>
      <c r="E31" s="88">
        <v>5114.77</v>
      </c>
      <c r="F31" s="161">
        <f t="shared" si="0"/>
        <v>369.22999999999956</v>
      </c>
      <c r="G31" s="90">
        <v>368.81</v>
      </c>
      <c r="H31" s="90"/>
      <c r="I31" s="90"/>
      <c r="J31" s="91"/>
      <c r="K31" s="92">
        <v>5483.58</v>
      </c>
      <c r="L31" s="72"/>
    </row>
    <row r="32" spans="1:12" s="73" customFormat="1" ht="22.5" customHeight="1">
      <c r="A32" s="93">
        <v>6</v>
      </c>
      <c r="B32" s="205"/>
      <c r="C32" s="206" t="s">
        <v>16</v>
      </c>
      <c r="D32" s="207">
        <f>SUM(D33:D36)</f>
        <v>3892564</v>
      </c>
      <c r="E32" s="208">
        <f>SUM(E33:E36)</f>
        <v>0</v>
      </c>
      <c r="F32" s="98">
        <f t="shared" si="0"/>
        <v>3892564</v>
      </c>
      <c r="G32" s="99">
        <f>SUM(G33:G36)</f>
        <v>3888781.54</v>
      </c>
      <c r="H32" s="99">
        <f>SUM(H33:H36)</f>
        <v>0</v>
      </c>
      <c r="I32" s="99">
        <f>SUM(I33:I36)</f>
        <v>0</v>
      </c>
      <c r="J32" s="209">
        <f>SUM(J33:J36)</f>
        <v>234</v>
      </c>
      <c r="K32" s="102">
        <f>SUM(K33:K36)</f>
        <v>3888781.7199999997</v>
      </c>
      <c r="L32" s="72"/>
    </row>
    <row r="33" spans="1:12" s="83" customFormat="1" ht="20.25" customHeight="1">
      <c r="A33" s="93"/>
      <c r="B33" s="210"/>
      <c r="C33" s="177" t="s">
        <v>12</v>
      </c>
      <c r="D33" s="211">
        <v>877544</v>
      </c>
      <c r="E33" s="78"/>
      <c r="F33" s="106">
        <f t="shared" si="0"/>
        <v>877544</v>
      </c>
      <c r="G33" s="175">
        <v>877543.35</v>
      </c>
      <c r="H33" s="175"/>
      <c r="I33" s="175"/>
      <c r="J33" s="81">
        <v>52</v>
      </c>
      <c r="K33" s="82">
        <v>877543.53</v>
      </c>
      <c r="L33" s="72"/>
    </row>
    <row r="34" spans="1:12" s="83" customFormat="1" ht="18" customHeight="1">
      <c r="A34" s="93"/>
      <c r="B34" s="210"/>
      <c r="C34" s="104" t="s">
        <v>71</v>
      </c>
      <c r="D34" s="211">
        <v>2016000</v>
      </c>
      <c r="E34" s="78"/>
      <c r="F34" s="106">
        <f t="shared" si="0"/>
        <v>2016000</v>
      </c>
      <c r="G34" s="212">
        <v>2012238.19</v>
      </c>
      <c r="H34" s="175"/>
      <c r="I34" s="175"/>
      <c r="J34" s="81">
        <v>126</v>
      </c>
      <c r="K34" s="82">
        <v>2012238.19</v>
      </c>
      <c r="L34" s="72"/>
    </row>
    <row r="35" spans="1:12" s="83" customFormat="1" ht="21" customHeight="1">
      <c r="A35" s="93"/>
      <c r="B35" s="210"/>
      <c r="C35" s="76" t="s">
        <v>76</v>
      </c>
      <c r="D35" s="211">
        <v>181020</v>
      </c>
      <c r="E35" s="78"/>
      <c r="F35" s="106">
        <f t="shared" si="0"/>
        <v>181020</v>
      </c>
      <c r="G35" s="212">
        <v>181000</v>
      </c>
      <c r="H35" s="80"/>
      <c r="I35" s="80"/>
      <c r="J35" s="81">
        <v>11</v>
      </c>
      <c r="K35" s="82">
        <v>181000</v>
      </c>
      <c r="L35" s="72"/>
    </row>
    <row r="36" spans="1:12" s="83" customFormat="1" ht="21" customHeight="1" thickBot="1">
      <c r="A36" s="213"/>
      <c r="B36" s="214"/>
      <c r="C36" s="215" t="s">
        <v>77</v>
      </c>
      <c r="D36" s="216">
        <v>818000</v>
      </c>
      <c r="E36" s="88"/>
      <c r="F36" s="161">
        <f t="shared" si="0"/>
        <v>818000</v>
      </c>
      <c r="G36" s="212">
        <v>818000</v>
      </c>
      <c r="H36" s="192"/>
      <c r="I36" s="192"/>
      <c r="J36" s="91">
        <v>45</v>
      </c>
      <c r="K36" s="92">
        <v>818000</v>
      </c>
      <c r="L36" s="217"/>
    </row>
    <row r="37" spans="1:12" s="73" customFormat="1" ht="19.5" customHeight="1">
      <c r="A37" s="218">
        <v>7</v>
      </c>
      <c r="B37" s="219"/>
      <c r="C37" s="220" t="s">
        <v>17</v>
      </c>
      <c r="D37" s="65">
        <f>SUM(D38:D40)</f>
        <v>1984406</v>
      </c>
      <c r="E37" s="170">
        <f>SUM(E38:E40)</f>
        <v>0</v>
      </c>
      <c r="F37" s="98">
        <f t="shared" si="0"/>
        <v>1984406</v>
      </c>
      <c r="G37" s="69">
        <f>SUM(G38:G40)</f>
        <v>1983497.48</v>
      </c>
      <c r="H37" s="69">
        <f>SUM(H38:H40)</f>
        <v>0</v>
      </c>
      <c r="I37" s="69">
        <f>SUM(I38:I40)</f>
        <v>0</v>
      </c>
      <c r="J37" s="221">
        <f>SUM(J38:J40)</f>
        <v>121</v>
      </c>
      <c r="K37" s="71">
        <f>SUM(K38:K40)</f>
        <v>1966146.6500000001</v>
      </c>
      <c r="L37" s="72"/>
    </row>
    <row r="38" spans="1:12" s="83" customFormat="1" ht="18.75" customHeight="1">
      <c r="A38" s="111"/>
      <c r="B38" s="222"/>
      <c r="C38" s="223" t="s">
        <v>12</v>
      </c>
      <c r="D38" s="77">
        <v>1323906</v>
      </c>
      <c r="E38" s="105"/>
      <c r="F38" s="79">
        <f t="shared" si="0"/>
        <v>1323906</v>
      </c>
      <c r="G38" s="80">
        <v>1323028.42</v>
      </c>
      <c r="H38" s="80"/>
      <c r="I38" s="80"/>
      <c r="J38" s="81">
        <v>83</v>
      </c>
      <c r="K38" s="82">
        <v>1323027.61</v>
      </c>
      <c r="L38" s="72"/>
    </row>
    <row r="39" spans="1:12" s="83" customFormat="1" ht="18.75" customHeight="1" thickBot="1">
      <c r="A39" s="111"/>
      <c r="B39" s="224"/>
      <c r="C39" s="215" t="s">
        <v>77</v>
      </c>
      <c r="D39" s="178">
        <v>660500</v>
      </c>
      <c r="E39" s="151"/>
      <c r="F39" s="79">
        <f t="shared" si="0"/>
        <v>660500</v>
      </c>
      <c r="G39" s="180">
        <v>660469.06</v>
      </c>
      <c r="H39" s="180"/>
      <c r="I39" s="80"/>
      <c r="J39" s="225">
        <v>38</v>
      </c>
      <c r="K39" s="182">
        <v>643119.04</v>
      </c>
      <c r="L39" s="72"/>
    </row>
    <row r="40" spans="1:12" s="83" customFormat="1" ht="21" customHeight="1" thickBot="1">
      <c r="A40" s="111"/>
      <c r="B40" s="224"/>
      <c r="C40" s="226"/>
      <c r="D40" s="178"/>
      <c r="E40" s="179"/>
      <c r="F40" s="161">
        <f t="shared" si="0"/>
        <v>0</v>
      </c>
      <c r="G40" s="180"/>
      <c r="H40" s="180"/>
      <c r="I40" s="180"/>
      <c r="J40" s="225"/>
      <c r="K40" s="182"/>
      <c r="L40" s="72"/>
    </row>
    <row r="41" spans="1:12" s="73" customFormat="1" ht="15.75" customHeight="1">
      <c r="A41" s="227">
        <v>8</v>
      </c>
      <c r="B41" s="219"/>
      <c r="C41" s="220" t="s">
        <v>23</v>
      </c>
      <c r="D41" s="65">
        <f>SUM(D42:D43)</f>
        <v>29253</v>
      </c>
      <c r="E41" s="66">
        <f>SUM(E42:E43)</f>
        <v>6048.65</v>
      </c>
      <c r="F41" s="98">
        <f t="shared" si="0"/>
        <v>23204.35</v>
      </c>
      <c r="G41" s="69">
        <f>SUM(G42:G43)</f>
        <v>23203.94</v>
      </c>
      <c r="H41" s="69">
        <v>0</v>
      </c>
      <c r="I41" s="69">
        <f aca="true" t="shared" si="1" ref="I41:I46">G41+H41</f>
        <v>23203.94</v>
      </c>
      <c r="J41" s="70">
        <v>8</v>
      </c>
      <c r="K41" s="71">
        <f>SUM(K42:K43)</f>
        <v>29252.59</v>
      </c>
      <c r="L41" s="199"/>
    </row>
    <row r="42" spans="1:12" s="83" customFormat="1" ht="21" customHeight="1">
      <c r="A42" s="228"/>
      <c r="B42" s="222"/>
      <c r="C42" s="223" t="s">
        <v>78</v>
      </c>
      <c r="D42" s="77">
        <v>20265</v>
      </c>
      <c r="E42" s="78">
        <v>2500</v>
      </c>
      <c r="F42" s="79">
        <f t="shared" si="0"/>
        <v>17765</v>
      </c>
      <c r="G42" s="80">
        <v>17765</v>
      </c>
      <c r="H42" s="80"/>
      <c r="I42" s="80"/>
      <c r="J42" s="81">
        <v>8</v>
      </c>
      <c r="K42" s="82">
        <v>20265</v>
      </c>
      <c r="L42" s="72"/>
    </row>
    <row r="43" spans="1:12" s="83" customFormat="1" ht="21" customHeight="1" thickBot="1">
      <c r="A43" s="229"/>
      <c r="B43" s="230"/>
      <c r="C43" s="231" t="s">
        <v>74</v>
      </c>
      <c r="D43" s="87">
        <v>8988</v>
      </c>
      <c r="E43" s="88">
        <v>3548.65</v>
      </c>
      <c r="F43" s="161">
        <f t="shared" si="0"/>
        <v>5439.35</v>
      </c>
      <c r="G43" s="90">
        <v>5438.94</v>
      </c>
      <c r="H43" s="90"/>
      <c r="I43" s="90"/>
      <c r="J43" s="91">
        <v>8</v>
      </c>
      <c r="K43" s="92">
        <v>8987.59</v>
      </c>
      <c r="L43" s="72"/>
    </row>
    <row r="44" spans="1:12" s="73" customFormat="1" ht="21" customHeight="1" thickBot="1">
      <c r="A44" s="232">
        <v>9</v>
      </c>
      <c r="B44" s="233"/>
      <c r="C44" s="234" t="s">
        <v>24</v>
      </c>
      <c r="D44" s="235">
        <v>0</v>
      </c>
      <c r="E44" s="236">
        <v>0</v>
      </c>
      <c r="F44" s="237">
        <f t="shared" si="0"/>
        <v>0</v>
      </c>
      <c r="G44" s="238">
        <v>0</v>
      </c>
      <c r="H44" s="238"/>
      <c r="I44" s="238">
        <f t="shared" si="1"/>
        <v>0</v>
      </c>
      <c r="J44" s="239">
        <v>0</v>
      </c>
      <c r="K44" s="240">
        <v>0</v>
      </c>
      <c r="L44" s="199"/>
    </row>
    <row r="45" spans="1:12" s="73" customFormat="1" ht="21" customHeight="1" thickBot="1">
      <c r="A45" s="241">
        <v>10</v>
      </c>
      <c r="B45" s="242"/>
      <c r="C45" s="243" t="s">
        <v>18</v>
      </c>
      <c r="D45" s="244">
        <v>73273</v>
      </c>
      <c r="E45" s="245">
        <v>4194.24</v>
      </c>
      <c r="F45" s="246">
        <f t="shared" si="0"/>
        <v>69078.76</v>
      </c>
      <c r="G45" s="247">
        <v>69078.76</v>
      </c>
      <c r="H45" s="247"/>
      <c r="I45" s="247">
        <f t="shared" si="1"/>
        <v>69078.76</v>
      </c>
      <c r="J45" s="248">
        <v>54</v>
      </c>
      <c r="K45" s="249">
        <v>73272.72</v>
      </c>
      <c r="L45" s="72"/>
    </row>
    <row r="46" spans="1:12" s="73" customFormat="1" ht="21" customHeight="1" thickBot="1">
      <c r="A46" s="241">
        <v>11</v>
      </c>
      <c r="B46" s="242"/>
      <c r="C46" s="250" t="s">
        <v>19</v>
      </c>
      <c r="D46" s="251">
        <v>0</v>
      </c>
      <c r="E46" s="252">
        <v>0</v>
      </c>
      <c r="F46" s="127">
        <f t="shared" si="0"/>
        <v>0</v>
      </c>
      <c r="G46" s="253">
        <v>0</v>
      </c>
      <c r="H46" s="253">
        <v>0</v>
      </c>
      <c r="I46" s="253">
        <f t="shared" si="1"/>
        <v>0</v>
      </c>
      <c r="J46" s="254">
        <v>0</v>
      </c>
      <c r="K46" s="255">
        <v>0</v>
      </c>
      <c r="L46" s="72"/>
    </row>
    <row r="47" spans="1:12" s="73" customFormat="1" ht="21" customHeight="1" thickBot="1">
      <c r="A47" s="256">
        <v>12</v>
      </c>
      <c r="B47" s="257"/>
      <c r="C47" s="258" t="s">
        <v>79</v>
      </c>
      <c r="D47" s="251">
        <v>1485</v>
      </c>
      <c r="E47" s="252">
        <v>0</v>
      </c>
      <c r="F47" s="127">
        <f t="shared" si="0"/>
        <v>1485</v>
      </c>
      <c r="G47" s="253">
        <v>1484.2</v>
      </c>
      <c r="H47" s="253"/>
      <c r="I47" s="253"/>
      <c r="J47" s="254">
        <v>1</v>
      </c>
      <c r="K47" s="255">
        <v>1484.2</v>
      </c>
      <c r="L47" s="72"/>
    </row>
    <row r="48" spans="1:12" s="73" customFormat="1" ht="21" customHeight="1">
      <c r="A48" s="259">
        <v>13</v>
      </c>
      <c r="B48" s="260"/>
      <c r="C48" s="261" t="s">
        <v>80</v>
      </c>
      <c r="D48" s="65">
        <f>SUM(D49:D54)</f>
        <v>92696</v>
      </c>
      <c r="E48" s="170">
        <f>SUM(E49:E54)</f>
        <v>12488.380000000001</v>
      </c>
      <c r="F48" s="67">
        <f t="shared" si="0"/>
        <v>80207.62</v>
      </c>
      <c r="G48" s="69">
        <f>SUM(G49:G54)</f>
        <v>72077.33999999998</v>
      </c>
      <c r="H48" s="69"/>
      <c r="I48" s="69">
        <f>SUM(I53:I53)</f>
        <v>0</v>
      </c>
      <c r="J48" s="70">
        <f>SUM(J49:J54)</f>
        <v>175</v>
      </c>
      <c r="K48" s="71">
        <f>SUM(K49:K54)</f>
        <v>84565.72</v>
      </c>
      <c r="L48" s="72"/>
    </row>
    <row r="49" spans="1:12" s="73" customFormat="1" ht="21" customHeight="1">
      <c r="A49" s="169"/>
      <c r="B49" s="94"/>
      <c r="C49" s="262" t="s">
        <v>81</v>
      </c>
      <c r="D49" s="77">
        <v>62200</v>
      </c>
      <c r="E49" s="78">
        <v>12453.51</v>
      </c>
      <c r="F49" s="79">
        <f t="shared" si="0"/>
        <v>49746.49</v>
      </c>
      <c r="G49" s="80">
        <v>49745.67</v>
      </c>
      <c r="H49" s="80"/>
      <c r="I49" s="80"/>
      <c r="J49" s="81">
        <v>30</v>
      </c>
      <c r="K49" s="82">
        <v>62199.18</v>
      </c>
      <c r="L49" s="72"/>
    </row>
    <row r="50" spans="1:12" s="73" customFormat="1" ht="21" customHeight="1">
      <c r="A50" s="169"/>
      <c r="B50" s="94"/>
      <c r="C50" s="262" t="s">
        <v>82</v>
      </c>
      <c r="D50" s="77">
        <v>13764</v>
      </c>
      <c r="E50" s="78">
        <v>0</v>
      </c>
      <c r="F50" s="79">
        <f t="shared" si="0"/>
        <v>13764</v>
      </c>
      <c r="G50" s="80">
        <v>13763.38</v>
      </c>
      <c r="H50" s="80"/>
      <c r="I50" s="80"/>
      <c r="J50" s="81">
        <v>113</v>
      </c>
      <c r="K50" s="82">
        <v>13763.38</v>
      </c>
      <c r="L50" s="72"/>
    </row>
    <row r="51" spans="1:12" s="73" customFormat="1" ht="21" customHeight="1">
      <c r="A51" s="169"/>
      <c r="B51" s="94"/>
      <c r="C51" s="262" t="s">
        <v>83</v>
      </c>
      <c r="D51" s="77">
        <v>286</v>
      </c>
      <c r="E51" s="78">
        <v>0</v>
      </c>
      <c r="F51" s="79">
        <f t="shared" si="0"/>
        <v>286</v>
      </c>
      <c r="G51" s="80">
        <v>285.02</v>
      </c>
      <c r="H51" s="80"/>
      <c r="I51" s="80"/>
      <c r="J51" s="263">
        <v>10</v>
      </c>
      <c r="K51" s="82">
        <v>285.02</v>
      </c>
      <c r="L51" s="72"/>
    </row>
    <row r="52" spans="1:12" s="73" customFormat="1" ht="21" customHeight="1">
      <c r="A52" s="169"/>
      <c r="B52" s="94"/>
      <c r="C52" s="262" t="s">
        <v>84</v>
      </c>
      <c r="D52" s="77">
        <v>375</v>
      </c>
      <c r="E52" s="78">
        <v>0</v>
      </c>
      <c r="F52" s="79">
        <f t="shared" si="0"/>
        <v>375</v>
      </c>
      <c r="G52" s="80">
        <v>374.39</v>
      </c>
      <c r="H52" s="80"/>
      <c r="I52" s="80"/>
      <c r="J52" s="263">
        <v>17</v>
      </c>
      <c r="K52" s="82">
        <v>374.39</v>
      </c>
      <c r="L52" s="72"/>
    </row>
    <row r="53" spans="1:12" s="83" customFormat="1" ht="21" customHeight="1">
      <c r="A53" s="264"/>
      <c r="B53" s="112"/>
      <c r="C53" s="262" t="s">
        <v>85</v>
      </c>
      <c r="D53" s="77">
        <v>6071</v>
      </c>
      <c r="E53" s="78">
        <v>34.87</v>
      </c>
      <c r="F53" s="79">
        <f t="shared" si="0"/>
        <v>6036.13</v>
      </c>
      <c r="G53" s="80">
        <v>6036.12</v>
      </c>
      <c r="H53" s="80"/>
      <c r="I53" s="80"/>
      <c r="J53" s="263">
        <v>5</v>
      </c>
      <c r="K53" s="82">
        <v>6070.99</v>
      </c>
      <c r="L53" s="72"/>
    </row>
    <row r="54" spans="1:12" s="83" customFormat="1" ht="21" customHeight="1" thickBot="1">
      <c r="A54" s="265"/>
      <c r="B54" s="116"/>
      <c r="C54" s="117" t="s">
        <v>67</v>
      </c>
      <c r="D54" s="118">
        <v>10000</v>
      </c>
      <c r="E54" s="266">
        <v>0</v>
      </c>
      <c r="F54" s="79">
        <f t="shared" si="0"/>
        <v>10000</v>
      </c>
      <c r="G54" s="186">
        <v>1872.76</v>
      </c>
      <c r="H54" s="186"/>
      <c r="I54" s="186"/>
      <c r="J54" s="267"/>
      <c r="K54" s="123">
        <v>1872.76</v>
      </c>
      <c r="L54" s="72"/>
    </row>
    <row r="55" spans="1:12" s="83" customFormat="1" ht="21" customHeight="1">
      <c r="A55" s="268">
        <v>14</v>
      </c>
      <c r="B55" s="269"/>
      <c r="C55" s="270" t="s">
        <v>22</v>
      </c>
      <c r="D55" s="251">
        <v>20896</v>
      </c>
      <c r="E55" s="271">
        <v>25</v>
      </c>
      <c r="F55" s="127">
        <f t="shared" si="0"/>
        <v>20871</v>
      </c>
      <c r="G55" s="253">
        <v>20871</v>
      </c>
      <c r="H55" s="253"/>
      <c r="I55" s="253"/>
      <c r="J55" s="254">
        <v>387</v>
      </c>
      <c r="K55" s="255">
        <v>20871</v>
      </c>
      <c r="L55" s="72"/>
    </row>
    <row r="56" spans="1:12" s="83" customFormat="1" ht="21" customHeight="1" hidden="1" thickBot="1">
      <c r="A56" s="272">
        <v>14</v>
      </c>
      <c r="B56" s="273"/>
      <c r="C56" s="274" t="s">
        <v>86</v>
      </c>
      <c r="D56" s="275"/>
      <c r="E56" s="276"/>
      <c r="F56" s="277"/>
      <c r="G56" s="278"/>
      <c r="H56" s="278"/>
      <c r="I56" s="278"/>
      <c r="J56" s="279"/>
      <c r="K56" s="280"/>
      <c r="L56" s="72"/>
    </row>
    <row r="57" spans="1:12" s="286" customFormat="1" ht="20.25" customHeight="1" thickBot="1">
      <c r="A57" s="281">
        <v>15</v>
      </c>
      <c r="B57" s="282"/>
      <c r="C57" s="283" t="s">
        <v>10</v>
      </c>
      <c r="D57" s="284">
        <f>SUM(D7+D10+D14+D23+D29+D32+D37+D41+D44+D45+D46+D48+D55+D56+D47)</f>
        <v>11773100</v>
      </c>
      <c r="E57" s="284">
        <f>SUM(E7+E10+E14+E23+E29+E32+E37+E41+E44+E45+E46+E48+E55+E56+E47)</f>
        <v>1094320.7499999998</v>
      </c>
      <c r="F57" s="284">
        <f>SUM(F7+F10+F14+F23+F29+F32+F37+F41+F44+F45+F46+F48+F55+F56+F47)</f>
        <v>10678779.249999998</v>
      </c>
      <c r="G57" s="284">
        <f>SUM(G7+G10+G14+G23+G29+G32+G37+G41+G44+G45+G46+G48+G55+G56+G47)</f>
        <v>10586418.399999999</v>
      </c>
      <c r="H57" s="284">
        <f>SUM(H7+H10+H14+H23+H29+H32+H37+H41+H44+H45+H46+H48+H55+H56)</f>
        <v>0</v>
      </c>
      <c r="I57" s="284">
        <f>SUM(I7+I10+I14+I23+I29+I32+I37+I41+I44+I45+I46+I48+I55+I56)</f>
        <v>113760.95999999999</v>
      </c>
      <c r="J57" s="285">
        <f>SUM(J7+J10+J14+J23+J29+J32+J37+J41+J44+J45+J46+J48+J55+J56+J47)</f>
        <v>2146</v>
      </c>
      <c r="K57" s="284">
        <f>SUM(K7+K10+K14+K23+K29+K32+K37+K41+K44+K45+K46+K48+K55+K56+K47)</f>
        <v>11662855.6</v>
      </c>
      <c r="L57" s="72"/>
    </row>
    <row r="58" spans="3:11" s="287" customFormat="1" ht="12.75" customHeight="1">
      <c r="C58" s="288"/>
      <c r="D58" s="289"/>
      <c r="E58" s="290"/>
      <c r="F58" s="291"/>
      <c r="G58" s="292"/>
      <c r="H58" s="292"/>
      <c r="I58" s="292"/>
      <c r="J58" s="287" t="s">
        <v>20</v>
      </c>
      <c r="K58" s="292"/>
    </row>
    <row r="59" spans="3:11" s="287" customFormat="1" ht="14.25" customHeight="1">
      <c r="C59" s="293"/>
      <c r="D59" s="294"/>
      <c r="E59" s="295"/>
      <c r="F59" s="295"/>
      <c r="G59" s="291"/>
      <c r="H59" s="291"/>
      <c r="I59" s="291"/>
      <c r="K59" s="296"/>
    </row>
    <row r="60" spans="3:11" s="287" customFormat="1" ht="12" customHeight="1">
      <c r="C60" s="297"/>
      <c r="D60" s="298"/>
      <c r="E60" s="290"/>
      <c r="F60" s="290"/>
      <c r="G60" s="291"/>
      <c r="H60" s="291"/>
      <c r="I60" s="291"/>
      <c r="K60" s="292"/>
    </row>
    <row r="61" spans="3:11" s="287" customFormat="1" ht="12" customHeight="1">
      <c r="C61" s="297"/>
      <c r="D61" s="294"/>
      <c r="E61" s="290"/>
      <c r="F61" s="290"/>
      <c r="G61" s="291"/>
      <c r="H61" s="291"/>
      <c r="I61" s="291"/>
      <c r="K61" s="292"/>
    </row>
    <row r="62" spans="3:11" s="287" customFormat="1" ht="15" customHeight="1">
      <c r="C62" s="297"/>
      <c r="D62" s="294"/>
      <c r="E62" s="290"/>
      <c r="F62" s="290"/>
      <c r="G62" s="291"/>
      <c r="H62" s="291"/>
      <c r="I62" s="291"/>
      <c r="K62" s="292"/>
    </row>
    <row r="63" spans="3:11" s="287" customFormat="1" ht="15" customHeight="1">
      <c r="C63" s="297"/>
      <c r="D63" s="294"/>
      <c r="E63" s="290"/>
      <c r="F63" s="290"/>
      <c r="G63" s="291"/>
      <c r="H63" s="291"/>
      <c r="I63" s="291"/>
      <c r="K63" s="292"/>
    </row>
    <row r="64" spans="3:11" s="287" customFormat="1" ht="15" customHeight="1">
      <c r="C64" s="297"/>
      <c r="D64" s="299"/>
      <c r="E64" s="290"/>
      <c r="F64" s="290"/>
      <c r="G64" s="291"/>
      <c r="H64" s="291"/>
      <c r="I64" s="291"/>
      <c r="K64" s="292"/>
    </row>
    <row r="65" spans="3:11" s="287" customFormat="1" ht="12" customHeight="1">
      <c r="C65" s="300"/>
      <c r="D65" s="294"/>
      <c r="E65" s="290"/>
      <c r="F65" s="290"/>
      <c r="G65" s="291"/>
      <c r="H65" s="291"/>
      <c r="I65" s="291"/>
      <c r="K65" s="292"/>
    </row>
    <row r="66" spans="1:6" s="287" customFormat="1" ht="12.75" customHeight="1">
      <c r="A66" s="301"/>
      <c r="B66" s="301"/>
      <c r="C66" s="302"/>
      <c r="D66" s="294"/>
      <c r="E66" s="288"/>
      <c r="F66" s="288"/>
    </row>
    <row r="67" spans="1:6" s="287" customFormat="1" ht="11.25">
      <c r="A67" s="301"/>
      <c r="B67" s="301"/>
      <c r="C67" s="303"/>
      <c r="D67" s="304"/>
      <c r="E67" s="301"/>
      <c r="F67" s="301"/>
    </row>
    <row r="68" spans="1:6" ht="30.75" customHeight="1">
      <c r="A68" s="305"/>
      <c r="B68" s="306"/>
      <c r="C68" s="305"/>
      <c r="D68" s="306"/>
      <c r="E68" s="305"/>
      <c r="F68" s="307"/>
    </row>
    <row r="69" spans="1:6" ht="30" customHeight="1">
      <c r="A69" s="308"/>
      <c r="B69" s="307"/>
      <c r="C69" s="309"/>
      <c r="D69" s="308"/>
      <c r="E69" s="307"/>
      <c r="F69" s="307"/>
    </row>
    <row r="70" spans="1:6" ht="30" customHeight="1">
      <c r="A70" s="308"/>
      <c r="B70" s="307"/>
      <c r="C70" s="310"/>
      <c r="D70" s="308"/>
      <c r="E70" s="307"/>
      <c r="F70" s="307"/>
    </row>
    <row r="71" spans="1:6" ht="30" customHeight="1">
      <c r="A71" s="308"/>
      <c r="B71" s="307"/>
      <c r="C71" s="310"/>
      <c r="D71" s="308"/>
      <c r="E71" s="307"/>
      <c r="F71" s="307"/>
    </row>
    <row r="72" spans="1:6" ht="30" customHeight="1">
      <c r="A72" s="308"/>
      <c r="B72" s="307"/>
      <c r="C72" s="311"/>
      <c r="D72" s="308"/>
      <c r="E72" s="307"/>
      <c r="F72" s="307"/>
    </row>
    <row r="73" spans="1:6" ht="30" customHeight="1">
      <c r="A73" s="308"/>
      <c r="B73" s="307"/>
      <c r="C73" s="311"/>
      <c r="D73" s="308"/>
      <c r="E73" s="307"/>
      <c r="F73" s="307"/>
    </row>
    <row r="74" spans="1:6" ht="30" customHeight="1">
      <c r="A74" s="308"/>
      <c r="B74" s="307"/>
      <c r="C74" s="312"/>
      <c r="D74" s="308"/>
      <c r="E74" s="307"/>
      <c r="F74" s="307"/>
    </row>
    <row r="75" spans="1:6" ht="30" customHeight="1">
      <c r="A75" s="308"/>
      <c r="B75" s="307"/>
      <c r="C75" s="309"/>
      <c r="D75" s="308"/>
      <c r="E75" s="307"/>
      <c r="F75" s="307"/>
    </row>
    <row r="76" spans="1:6" ht="30" customHeight="1">
      <c r="A76" s="308"/>
      <c r="B76" s="307"/>
      <c r="C76" s="313"/>
      <c r="D76" s="308"/>
      <c r="E76" s="307"/>
      <c r="F76" s="307"/>
    </row>
    <row r="77" spans="1:6" s="317" customFormat="1" ht="30" customHeight="1">
      <c r="A77" s="314"/>
      <c r="B77" s="314"/>
      <c r="C77" s="315"/>
      <c r="D77" s="316"/>
      <c r="E77" s="314"/>
      <c r="F77" s="314"/>
    </row>
    <row r="78" spans="1:6" ht="30" customHeight="1">
      <c r="A78" s="307"/>
      <c r="B78" s="307"/>
      <c r="C78" s="315"/>
      <c r="D78" s="308"/>
      <c r="E78" s="307"/>
      <c r="F78" s="307"/>
    </row>
    <row r="79" spans="1:6" ht="30" customHeight="1">
      <c r="A79" s="307"/>
      <c r="B79" s="307"/>
      <c r="C79" s="315"/>
      <c r="D79" s="308"/>
      <c r="E79" s="307"/>
      <c r="F79" s="307"/>
    </row>
    <row r="80" spans="1:6" ht="30" customHeight="1">
      <c r="A80" s="307"/>
      <c r="B80" s="307"/>
      <c r="C80" s="315"/>
      <c r="D80" s="308"/>
      <c r="E80" s="307"/>
      <c r="F80" s="307"/>
    </row>
    <row r="81" spans="1:6" ht="30" customHeight="1">
      <c r="A81" s="307"/>
      <c r="B81" s="307"/>
      <c r="C81" s="315"/>
      <c r="D81" s="308"/>
      <c r="E81" s="307"/>
      <c r="F81" s="307"/>
    </row>
    <row r="82" spans="1:6" ht="12.75">
      <c r="A82" s="307"/>
      <c r="B82" s="307"/>
      <c r="C82" s="318"/>
      <c r="D82" s="307"/>
      <c r="E82" s="307"/>
      <c r="F82" s="307"/>
    </row>
    <row r="83" spans="3:6" ht="12.75">
      <c r="C83" s="318"/>
      <c r="D83" s="307"/>
      <c r="E83" s="307"/>
      <c r="F83" s="307"/>
    </row>
    <row r="84" spans="3:6" ht="12.75">
      <c r="C84" s="318"/>
      <c r="D84" s="307"/>
      <c r="E84" s="307"/>
      <c r="F84" s="307"/>
    </row>
    <row r="85" spans="3:6" ht="12.75">
      <c r="C85" s="319"/>
      <c r="D85" s="307"/>
      <c r="E85" s="307"/>
      <c r="F85" s="307"/>
    </row>
    <row r="86" spans="3:6" ht="15">
      <c r="C86" s="320"/>
      <c r="D86" s="307"/>
      <c r="E86" s="307"/>
      <c r="F86" s="307"/>
    </row>
    <row r="87" spans="3:6" ht="12.75">
      <c r="C87" s="307"/>
      <c r="D87" s="307"/>
      <c r="E87" s="307"/>
      <c r="F87" s="307"/>
    </row>
    <row r="88" spans="3:6" ht="15">
      <c r="C88" s="321"/>
      <c r="D88" s="307"/>
      <c r="E88" s="307"/>
      <c r="F88" s="307"/>
    </row>
    <row r="89" spans="3:6" ht="15">
      <c r="C89" s="321"/>
      <c r="D89" s="307"/>
      <c r="E89" s="307"/>
      <c r="F89" s="307"/>
    </row>
    <row r="90" spans="3:6" ht="15.75">
      <c r="C90" s="322"/>
      <c r="D90" s="307"/>
      <c r="E90" s="307"/>
      <c r="F90" s="307"/>
    </row>
    <row r="91" spans="3:6" ht="12.75">
      <c r="C91" s="307"/>
      <c r="D91" s="307"/>
      <c r="E91" s="307"/>
      <c r="F91" s="307"/>
    </row>
    <row r="92" spans="3:6" ht="12.75">
      <c r="C92" s="307"/>
      <c r="D92" s="307"/>
      <c r="E92" s="307"/>
      <c r="F92" s="307"/>
    </row>
  </sheetData>
  <sheetProtection/>
  <mergeCells count="19">
    <mergeCell ref="A37:A40"/>
    <mergeCell ref="A41:A43"/>
    <mergeCell ref="A48:A53"/>
    <mergeCell ref="A7:A8"/>
    <mergeCell ref="A10:A12"/>
    <mergeCell ref="A14:A22"/>
    <mergeCell ref="A23:A26"/>
    <mergeCell ref="A29:A31"/>
    <mergeCell ref="A32:A36"/>
    <mergeCell ref="A1:K1"/>
    <mergeCell ref="A2:A3"/>
    <mergeCell ref="C2:C3"/>
    <mergeCell ref="D2:D3"/>
    <mergeCell ref="F2:F3"/>
    <mergeCell ref="G2:G3"/>
    <mergeCell ref="H2:H3"/>
    <mergeCell ref="I2:I3"/>
    <mergeCell ref="J2:J3"/>
    <mergeCell ref="K2:K3"/>
  </mergeCells>
  <printOptions/>
  <pageMargins left="0.5118110236220472" right="0.4330708661417323" top="0.15748031496062992" bottom="0" header="0.5118110236220472" footer="0"/>
  <pageSetup fitToHeight="1" fitToWidth="1" horizontalDpi="600" verticalDpi="600" orientation="landscape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ja</cp:lastModifiedBy>
  <cp:lastPrinted>2011-10-13T08:35:37Z</cp:lastPrinted>
  <dcterms:created xsi:type="dcterms:W3CDTF">2005-03-22T12:58:42Z</dcterms:created>
  <dcterms:modified xsi:type="dcterms:W3CDTF">2011-10-13T08:35:49Z</dcterms:modified>
  <cp:category/>
  <cp:version/>
  <cp:contentType/>
  <cp:contentStatus/>
  <cp:revision>1</cp:revision>
</cp:coreProperties>
</file>