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8070" firstSheet="2" activeTab="0"/>
  </bookViews>
  <sheets>
    <sheet name="ogolne (3)" sheetId="1" r:id="rId1"/>
    <sheet name="wiek,wyk,czas,staz (3)" sheetId="2" r:id="rId2"/>
    <sheet name="wyrejestrowani (3)" sheetId="3" r:id="rId3"/>
    <sheet name="zarejestrowani (3)" sheetId="4" r:id="rId4"/>
    <sheet name="oferty (3)" sheetId="5" r:id="rId5"/>
  </sheets>
  <definedNames>
    <definedName name="_xlnm.Print_Area" localSheetId="4">'oferty (3)'!$A$1:$S$20</definedName>
    <definedName name="_xlnm.Print_Area" localSheetId="1">'wiek,wyk,czas,staz (3)'!$A$1:$AE$30</definedName>
    <definedName name="_xlnm.Print_Area" localSheetId="3">'zarejestrowani (3)'!$A$1:$AE$31</definedName>
  </definedNames>
  <calcPr fullCalcOnLoad="1"/>
</workbook>
</file>

<file path=xl/sharedStrings.xml><?xml version="1.0" encoding="utf-8"?>
<sst xmlns="http://schemas.openxmlformats.org/spreadsheetml/2006/main" count="606" uniqueCount="194">
  <si>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</si>
  <si>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</si>
  <si>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</si>
  <si>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</si>
  <si>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</si>
  <si>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</si>
  <si>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</si>
  <si>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</si>
  <si>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</si>
  <si>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</si>
  <si>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</si>
  <si>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</si>
  <si>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</si>
  <si>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</si>
  <si>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</si>
  <si>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</si>
  <si>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</si>
  <si>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</si>
  <si>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</si>
  <si>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</si>
  <si>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</si>
  <si>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</si>
  <si>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</si>
  <si>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</si>
  <si>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</si>
  <si>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</si>
  <si>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</si>
  <si>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</si>
  <si>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</si>
  <si>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</si>
  <si>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</si>
  <si>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</si>
  <si>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</si>
  <si>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</si>
  <si>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</si>
  <si>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</si>
  <si>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</si>
  <si>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</si>
  <si>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</si>
  <si>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</si>
  <si>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</si>
  <si>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</si>
  <si>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</si>
  <si>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</si>
  <si>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</si>
  <si>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</si>
  <si>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</si>
  <si>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</si>
  <si>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</si>
  <si>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</si>
  <si>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</si>
  <si>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</si>
  <si>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</si>
  <si>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</si>
  <si>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</si>
  <si>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</si>
  <si>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</si>
  <si>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</si>
  <si>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</si>
  <si>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</si>
  <si>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</si>
  <si>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</si>
  <si>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</si>
  <si>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</si>
  <si>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</si>
  <si>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</si>
  <si>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</si>
  <si>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</si>
  <si>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</si>
  <si>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</si>
  <si>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</si>
  <si>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</si>
  <si>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</si>
  <si>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</si>
  <si>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</si>
  <si>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</si>
  <si>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</si>
  <si>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</si>
  <si>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</si>
  <si>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</si>
  <si>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</si>
  <si>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</si>
  <si>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</si>
  <si>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</si>
  <si>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</si>
  <si>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</si>
  <si>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</si>
  <si>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</si>
  <si>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</si>
  <si>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</si>
  <si>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</si>
  <si>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</si>
  <si>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</si>
  <si>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</si>
  <si>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</si>
  <si>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</si>
  <si>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</si>
  <si>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</si>
  <si>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</si>
  <si>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</si>
  <si>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</si>
  <si>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</si>
  <si>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</si>
  <si>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</si>
  <si>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</si>
  <si>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</si>
  <si>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</si>
  <si>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</si>
  <si>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</si>
  <si>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</si>
  <si>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</si>
  <si>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</si>
  <si>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</si>
  <si>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</si>
  <si>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17</t>
  </si>
  <si>
    <t>4</t>
  </si>
  <si>
    <t>2</t>
  </si>
  <si>
    <t>5</t>
  </si>
  <si>
    <t>9</t>
  </si>
  <si>
    <t>24</t>
  </si>
  <si>
    <t>11</t>
  </si>
  <si>
    <t>gm. Turek</t>
  </si>
  <si>
    <t>12</t>
  </si>
  <si>
    <t>7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</si>
  <si>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</si>
  <si>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</si>
  <si>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</si>
  <si>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</si>
  <si>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</si>
  <si>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</si>
  <si>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</si>
  <si>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</si>
  <si>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</si>
  <si>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</si>
  <si>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</si>
  <si>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</si>
  <si>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</si>
  <si>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</si>
  <si>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</si>
  <si>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</si>
  <si>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</si>
  <si>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</si>
  <si>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</si>
  <si>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</si>
  <si>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</si>
  <si>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</si>
  <si>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</si>
  <si>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</si>
  <si>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</si>
  <si>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</si>
  <si>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</si>
  <si>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</si>
  <si>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</si>
  <si>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</si>
  <si>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</si>
  <si>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</si>
  <si>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</si>
  <si>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</si>
  <si>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</si>
  <si>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</si>
  <si>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</si>
  <si>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</si>
  <si>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</si>
  <si>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</si>
  <si>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</si>
  <si>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</si>
  <si>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</si>
  <si>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</si>
  <si>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</si>
  <si>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</si>
  <si>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</si>
  <si>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</si>
  <si>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</si>
  <si>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</si>
  <si>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</si>
  <si>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</si>
  <si>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</si>
  <si>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</si>
  <si>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</si>
  <si>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</si>
  <si>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</si>
  <si>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</si>
  <si>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</si>
  <si>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</si>
  <si>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</si>
  <si>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</si>
  <si>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</si>
  <si>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</si>
  <si>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</si>
  <si>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</si>
  <si>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</si>
  <si>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</si>
  <si>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od 01 marca  2020 roku</t>
  </si>
  <si>
    <t>do 31 marca 2020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</si>
</sst>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23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medium"/>
      <top/>
      <bottom style="hair"/>
    </border>
    <border>
      <left style="thin"/>
      <right style="thin">
        <color indexed="8"/>
      </right>
      <top style="hair"/>
      <bottom style="hair"/>
    </border>
    <border>
      <left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51" applyFont="1" applyAlignment="1">
      <alignment vertical="center" wrapText="1"/>
      <protection/>
    </xf>
    <xf numFmtId="0" fontId="2" fillId="0" borderId="0" xfId="51">
      <alignment/>
      <protection/>
    </xf>
    <xf numFmtId="0" fontId="5" fillId="0" borderId="0" xfId="51" applyFont="1" applyAlignment="1">
      <alignment vertical="center" wrapText="1"/>
      <protection/>
    </xf>
    <xf numFmtId="0" fontId="6" fillId="0" borderId="0" xfId="51" applyFont="1" applyAlignment="1">
      <alignment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2" xfId="51" applyFont="1" applyFill="1" applyBorder="1" applyAlignment="1">
      <alignment horizontal="left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wrapText="1"/>
      <protection/>
    </xf>
    <xf numFmtId="0" fontId="10" fillId="33" borderId="15" xfId="51" applyFont="1" applyFill="1" applyBorder="1" applyAlignment="1">
      <alignment horizontal="center" vertical="center" wrapText="1"/>
      <protection/>
    </xf>
    <xf numFmtId="0" fontId="10" fillId="33" borderId="16" xfId="51" applyFont="1" applyFill="1" applyBorder="1" applyAlignment="1">
      <alignment horizontal="center" vertical="center" wrapText="1"/>
      <protection/>
    </xf>
    <xf numFmtId="0" fontId="10" fillId="33" borderId="17" xfId="51" applyFont="1" applyFill="1" applyBorder="1" applyAlignment="1">
      <alignment horizontal="center" vertical="center" wrapText="1"/>
      <protection/>
    </xf>
    <xf numFmtId="0" fontId="10" fillId="33" borderId="18" xfId="51" applyFont="1" applyFill="1" applyBorder="1" applyAlignment="1">
      <alignment horizontal="center" vertical="center" wrapText="1"/>
      <protection/>
    </xf>
    <xf numFmtId="0" fontId="10" fillId="33" borderId="19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21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11" fillId="0" borderId="0" xfId="51" applyFont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12" fillId="34" borderId="23" xfId="51" applyFont="1" applyFill="1" applyBorder="1" applyAlignment="1">
      <alignment horizontal="left" vertical="center" wrapText="1"/>
      <protection/>
    </xf>
    <xf numFmtId="0" fontId="3" fillId="34" borderId="0" xfId="51" applyFont="1" applyFill="1" applyAlignment="1">
      <alignment horizontal="center" vertical="center" wrapText="1"/>
      <protection/>
    </xf>
    <xf numFmtId="3" fontId="70" fillId="34" borderId="24" xfId="51" applyNumberFormat="1" applyFont="1" applyFill="1" applyBorder="1" applyAlignment="1">
      <alignment horizontal="center" vertical="center" wrapText="1"/>
      <protection/>
    </xf>
    <xf numFmtId="2" fontId="70" fillId="34" borderId="24" xfId="51" applyNumberFormat="1" applyFont="1" applyFill="1" applyBorder="1" applyAlignment="1">
      <alignment horizontal="center" vertical="center" wrapText="1"/>
      <protection/>
    </xf>
    <xf numFmtId="0" fontId="71" fillId="33" borderId="25" xfId="51" applyFont="1" applyFill="1" applyBorder="1" applyAlignment="1">
      <alignment horizontal="center" vertical="center" wrapText="1"/>
      <protection/>
    </xf>
    <xf numFmtId="0" fontId="71" fillId="33" borderId="26" xfId="51" applyFont="1" applyFill="1" applyBorder="1" applyAlignment="1">
      <alignment horizontal="center" vertical="center" wrapText="1"/>
      <protection/>
    </xf>
    <xf numFmtId="0" fontId="3" fillId="34" borderId="27" xfId="0" applyFont="1" applyFill="1" applyBorder="1" applyAlignment="1">
      <alignment horizontal="center" vertical="center" wrapText="1"/>
    </xf>
    <xf numFmtId="0" fontId="13" fillId="0" borderId="23" xfId="51" applyFont="1" applyBorder="1" applyAlignment="1">
      <alignment horizontal="center" vertical="center" wrapText="1"/>
      <protection/>
    </xf>
    <xf numFmtId="0" fontId="13" fillId="0" borderId="28" xfId="51" applyFont="1" applyBorder="1" applyAlignment="1">
      <alignment horizontal="center" vertical="center" wrapText="1"/>
      <protection/>
    </xf>
    <xf numFmtId="0" fontId="12" fillId="0" borderId="0" xfId="51" applyFont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12" fillId="34" borderId="29" xfId="51" applyFont="1" applyFill="1" applyBorder="1" applyAlignment="1">
      <alignment horizontal="left" vertical="center" wrapText="1"/>
      <protection/>
    </xf>
    <xf numFmtId="0" fontId="3" fillId="34" borderId="30" xfId="51" applyFont="1" applyFill="1" applyBorder="1" applyAlignment="1">
      <alignment horizontal="center" vertical="center" wrapText="1"/>
      <protection/>
    </xf>
    <xf numFmtId="0" fontId="70" fillId="34" borderId="31" xfId="51" applyFont="1" applyFill="1" applyBorder="1" applyAlignment="1">
      <alignment horizontal="center" vertical="center" wrapText="1"/>
      <protection/>
    </xf>
    <xf numFmtId="2" fontId="70" fillId="34" borderId="31" xfId="51" applyNumberFormat="1" applyFont="1" applyFill="1" applyBorder="1" applyAlignment="1">
      <alignment horizontal="center" vertical="center" wrapText="1"/>
      <protection/>
    </xf>
    <xf numFmtId="0" fontId="13" fillId="0" borderId="29" xfId="51" applyFont="1" applyBorder="1" applyAlignment="1">
      <alignment horizontal="center" vertical="center" wrapText="1"/>
      <protection/>
    </xf>
    <xf numFmtId="0" fontId="13" fillId="0" borderId="26" xfId="51" applyFont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2" fontId="70" fillId="34" borderId="32" xfId="51" applyNumberFormat="1" applyFont="1" applyFill="1" applyBorder="1" applyAlignment="1">
      <alignment horizontal="center" vertical="center" wrapText="1"/>
      <protection/>
    </xf>
    <xf numFmtId="0" fontId="71" fillId="33" borderId="13" xfId="51" applyFont="1" applyFill="1" applyBorder="1" applyAlignment="1">
      <alignment horizontal="center" vertical="center" wrapText="1"/>
      <protection/>
    </xf>
    <xf numFmtId="0" fontId="71" fillId="33" borderId="28" xfId="51" applyFont="1" applyFill="1" applyBorder="1" applyAlignment="1">
      <alignment horizontal="center" vertical="center" wrapText="1"/>
      <protection/>
    </xf>
    <xf numFmtId="0" fontId="14" fillId="35" borderId="33" xfId="51" applyFont="1" applyFill="1" applyBorder="1" applyAlignment="1">
      <alignment horizontal="center" vertical="center" wrapText="1"/>
      <protection/>
    </xf>
    <xf numFmtId="3" fontId="15" fillId="35" borderId="34" xfId="51" applyNumberFormat="1" applyFont="1" applyFill="1" applyBorder="1" applyAlignment="1">
      <alignment horizontal="center" vertical="center" wrapText="1"/>
      <protection/>
    </xf>
    <xf numFmtId="4" fontId="15" fillId="35" borderId="34" xfId="51" applyNumberFormat="1" applyFont="1" applyFill="1" applyBorder="1" applyAlignment="1">
      <alignment horizontal="center" vertical="center" wrapText="1"/>
      <protection/>
    </xf>
    <xf numFmtId="3" fontId="72" fillId="35" borderId="33" xfId="51" applyNumberFormat="1" applyFont="1" applyFill="1" applyBorder="1" applyAlignment="1">
      <alignment horizontal="center" vertical="center" wrapText="1"/>
      <protection/>
    </xf>
    <xf numFmtId="3" fontId="72" fillId="35" borderId="35" xfId="51" applyNumberFormat="1" applyFont="1" applyFill="1" applyBorder="1" applyAlignment="1">
      <alignment horizontal="center" vertical="center" wrapText="1"/>
      <protection/>
    </xf>
    <xf numFmtId="3" fontId="15" fillId="35" borderId="35" xfId="51" applyNumberFormat="1" applyFont="1" applyFill="1" applyBorder="1" applyAlignment="1">
      <alignment horizontal="center" vertical="center" wrapText="1"/>
      <protection/>
    </xf>
    <xf numFmtId="3" fontId="14" fillId="0" borderId="0" xfId="51" applyNumberFormat="1" applyFont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10" fillId="33" borderId="36" xfId="51" applyFont="1" applyFill="1" applyBorder="1" applyAlignment="1">
      <alignment horizontal="center" vertical="center" wrapText="1"/>
      <protection/>
    </xf>
    <xf numFmtId="0" fontId="13" fillId="0" borderId="37" xfId="51" applyFont="1" applyBorder="1" applyAlignment="1">
      <alignment horizontal="center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13" fillId="0" borderId="38" xfId="51" applyFont="1" applyBorder="1" applyAlignment="1">
      <alignment horizontal="center" vertical="center" wrapText="1"/>
      <protection/>
    </xf>
    <xf numFmtId="0" fontId="13" fillId="0" borderId="39" xfId="51" applyFont="1" applyBorder="1" applyAlignment="1">
      <alignment horizontal="center" vertical="center" wrapText="1"/>
      <protection/>
    </xf>
    <xf numFmtId="0" fontId="13" fillId="0" borderId="30" xfId="51" applyFont="1" applyBorder="1" applyAlignment="1">
      <alignment horizontal="center" vertical="center" wrapText="1"/>
      <protection/>
    </xf>
    <xf numFmtId="0" fontId="13" fillId="0" borderId="40" xfId="51" applyFont="1" applyBorder="1" applyAlignment="1">
      <alignment horizontal="center" vertical="center" wrapText="1"/>
      <protection/>
    </xf>
    <xf numFmtId="3" fontId="15" fillId="35" borderId="41" xfId="51" applyNumberFormat="1" applyFont="1" applyFill="1" applyBorder="1" applyAlignment="1">
      <alignment horizontal="center" vertical="center" wrapText="1"/>
      <protection/>
    </xf>
    <xf numFmtId="3" fontId="15" fillId="35" borderId="42" xfId="51" applyNumberFormat="1" applyFont="1" applyFill="1" applyBorder="1" applyAlignment="1">
      <alignment horizontal="center" vertical="center" wrapText="1"/>
      <protection/>
    </xf>
    <xf numFmtId="3" fontId="15" fillId="35" borderId="43" xfId="51" applyNumberFormat="1" applyFont="1" applyFill="1" applyBorder="1" applyAlignment="1">
      <alignment horizontal="center" vertical="center" wrapText="1"/>
      <protection/>
    </xf>
    <xf numFmtId="3" fontId="16" fillId="0" borderId="0" xfId="51" applyNumberFormat="1" applyFont="1" applyAlignment="1">
      <alignment horizontal="center" vertical="center" wrapText="1"/>
      <protection/>
    </xf>
    <xf numFmtId="0" fontId="18" fillId="0" borderId="0" xfId="51" applyFont="1" applyAlignment="1">
      <alignment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44" xfId="51" applyFont="1" applyFill="1" applyBorder="1" applyAlignment="1">
      <alignment horizontal="center" vertical="center" wrapText="1"/>
      <protection/>
    </xf>
    <xf numFmtId="0" fontId="12" fillId="33" borderId="45" xfId="51" applyFont="1" applyFill="1" applyBorder="1" applyAlignment="1">
      <alignment horizontal="center" vertical="center" wrapText="1"/>
      <protection/>
    </xf>
    <xf numFmtId="0" fontId="12" fillId="33" borderId="13" xfId="51" applyFont="1" applyFill="1" applyBorder="1" applyAlignment="1">
      <alignment horizontal="center" vertical="center" wrapText="1"/>
      <protection/>
    </xf>
    <xf numFmtId="0" fontId="12" fillId="33" borderId="23" xfId="51" applyFont="1" applyFill="1" applyBorder="1" applyAlignment="1">
      <alignment horizontal="center" vertical="center" wrapText="1"/>
      <protection/>
    </xf>
    <xf numFmtId="0" fontId="12" fillId="33" borderId="0" xfId="51" applyFont="1" applyFill="1" applyAlignment="1">
      <alignment horizontal="center" vertical="center" wrapText="1"/>
      <protection/>
    </xf>
    <xf numFmtId="0" fontId="12" fillId="33" borderId="14" xfId="51" applyFont="1" applyFill="1" applyBorder="1" applyAlignment="1">
      <alignment horizontal="center" vertical="center" wrapText="1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2" fillId="33" borderId="46" xfId="51" applyFont="1" applyFill="1" applyBorder="1" applyAlignment="1">
      <alignment horizontal="center" vertical="center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0" fillId="33" borderId="36" xfId="51" applyFont="1" applyFill="1" applyBorder="1" applyAlignment="1">
      <alignment horizontal="center" vertical="center" wrapText="1"/>
      <protection/>
    </xf>
    <xf numFmtId="0" fontId="11" fillId="33" borderId="18" xfId="51" applyFont="1" applyFill="1" applyBorder="1" applyAlignment="1">
      <alignment horizontal="center" vertical="center" wrapText="1"/>
      <protection/>
    </xf>
    <xf numFmtId="0" fontId="11" fillId="33" borderId="19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1" fillId="33" borderId="36" xfId="5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center" vertical="center" wrapText="1"/>
      <protection/>
    </xf>
    <xf numFmtId="0" fontId="12" fillId="34" borderId="13" xfId="51" applyFont="1" applyFill="1" applyBorder="1" applyAlignment="1">
      <alignment horizontal="center" vertical="center" wrapText="1"/>
      <protection/>
    </xf>
    <xf numFmtId="0" fontId="12" fillId="34" borderId="23" xfId="51" applyFont="1" applyFill="1" applyBorder="1" applyAlignment="1">
      <alignment horizontal="center" vertical="center" wrapText="1"/>
      <protection/>
    </xf>
    <xf numFmtId="0" fontId="12" fillId="34" borderId="0" xfId="51" applyFont="1" applyFill="1" applyAlignment="1">
      <alignment horizontal="center" vertical="center" wrapText="1"/>
      <protection/>
    </xf>
    <xf numFmtId="0" fontId="18" fillId="33" borderId="25" xfId="51" applyFont="1" applyFill="1" applyBorder="1" applyAlignment="1">
      <alignment horizontal="center" vertical="center" wrapText="1"/>
      <protection/>
    </xf>
    <xf numFmtId="0" fontId="18" fillId="33" borderId="26" xfId="51" applyFont="1" applyFill="1" applyBorder="1" applyAlignment="1">
      <alignment horizontal="center" vertical="center" wrapText="1"/>
      <protection/>
    </xf>
    <xf numFmtId="0" fontId="21" fillId="34" borderId="13" xfId="51" applyFont="1" applyFill="1" applyBorder="1" applyAlignment="1">
      <alignment horizontal="center" vertical="center" wrapText="1"/>
      <protection/>
    </xf>
    <xf numFmtId="0" fontId="21" fillId="34" borderId="37" xfId="51" applyFont="1" applyFill="1" applyBorder="1" applyAlignment="1">
      <alignment horizontal="center" vertical="center" wrapText="1"/>
      <protection/>
    </xf>
    <xf numFmtId="0" fontId="21" fillId="34" borderId="0" xfId="51" applyFont="1" applyFill="1" applyAlignment="1">
      <alignment horizontal="center" vertical="center" wrapText="1"/>
      <protection/>
    </xf>
    <xf numFmtId="0" fontId="21" fillId="34" borderId="23" xfId="51" applyFont="1" applyFill="1" applyBorder="1" applyAlignment="1">
      <alignment horizontal="center" vertical="center" wrapText="1"/>
      <protection/>
    </xf>
    <xf numFmtId="0" fontId="21" fillId="34" borderId="28" xfId="51" applyFont="1" applyFill="1" applyBorder="1" applyAlignment="1">
      <alignment horizontal="center" vertical="center" wrapText="1"/>
      <protection/>
    </xf>
    <xf numFmtId="1" fontId="21" fillId="34" borderId="28" xfId="51" applyNumberFormat="1" applyFont="1" applyFill="1" applyBorder="1" applyAlignment="1">
      <alignment horizontal="center" vertical="center" wrapText="1"/>
      <protection/>
    </xf>
    <xf numFmtId="0" fontId="18" fillId="33" borderId="38" xfId="51" applyFont="1" applyFill="1" applyBorder="1" applyAlignment="1">
      <alignment horizontal="center" vertical="center" wrapText="1"/>
      <protection/>
    </xf>
    <xf numFmtId="49" fontId="2" fillId="0" borderId="0" xfId="51" applyNumberFormat="1">
      <alignment/>
      <protection/>
    </xf>
    <xf numFmtId="0" fontId="12" fillId="34" borderId="47" xfId="51" applyFont="1" applyFill="1" applyBorder="1" applyAlignment="1">
      <alignment horizontal="center" vertical="center" wrapText="1"/>
      <protection/>
    </xf>
    <xf numFmtId="0" fontId="12" fillId="34" borderId="48" xfId="51" applyFont="1" applyFill="1" applyBorder="1" applyAlignment="1">
      <alignment horizontal="center" vertical="center" wrapText="1"/>
      <protection/>
    </xf>
    <xf numFmtId="0" fontId="12" fillId="34" borderId="49" xfId="51" applyFont="1" applyFill="1" applyBorder="1" applyAlignment="1">
      <alignment horizontal="center" vertical="center" wrapText="1"/>
      <protection/>
    </xf>
    <xf numFmtId="0" fontId="21" fillId="34" borderId="47" xfId="51" applyFont="1" applyFill="1" applyBorder="1" applyAlignment="1">
      <alignment horizontal="center" vertical="center" wrapText="1"/>
      <protection/>
    </xf>
    <xf numFmtId="0" fontId="21" fillId="34" borderId="48" xfId="51" applyFont="1" applyFill="1" applyBorder="1" applyAlignment="1">
      <alignment horizontal="center" vertical="center" wrapText="1"/>
      <protection/>
    </xf>
    <xf numFmtId="0" fontId="21" fillId="34" borderId="50" xfId="51" applyFont="1" applyFill="1" applyBorder="1" applyAlignment="1">
      <alignment horizontal="center" vertical="center" wrapText="1"/>
      <protection/>
    </xf>
    <xf numFmtId="1" fontId="21" fillId="34" borderId="50" xfId="51" applyNumberFormat="1" applyFont="1" applyFill="1" applyBorder="1" applyAlignment="1">
      <alignment horizontal="center" vertical="center" wrapText="1"/>
      <protection/>
    </xf>
    <xf numFmtId="0" fontId="18" fillId="33" borderId="50" xfId="51" applyFont="1" applyFill="1" applyBorder="1" applyAlignment="1">
      <alignment horizontal="center" vertical="center" wrapText="1"/>
      <protection/>
    </xf>
    <xf numFmtId="0" fontId="19" fillId="33" borderId="41" xfId="51" applyFont="1" applyFill="1" applyBorder="1" applyAlignment="1">
      <alignment horizontal="center" vertical="center" wrapText="1"/>
      <protection/>
    </xf>
    <xf numFmtId="0" fontId="18" fillId="33" borderId="33" xfId="51" applyFont="1" applyFill="1" applyBorder="1" applyAlignment="1">
      <alignment horizontal="center" vertical="center" wrapText="1"/>
      <protection/>
    </xf>
    <xf numFmtId="0" fontId="18" fillId="33" borderId="35" xfId="51" applyFont="1" applyFill="1" applyBorder="1" applyAlignment="1">
      <alignment horizontal="center" vertical="center" wrapText="1"/>
      <protection/>
    </xf>
    <xf numFmtId="0" fontId="18" fillId="33" borderId="34" xfId="51" applyFont="1" applyFill="1" applyBorder="1" applyAlignment="1">
      <alignment horizontal="center" vertical="center" wrapText="1"/>
      <protection/>
    </xf>
    <xf numFmtId="0" fontId="18" fillId="33" borderId="51" xfId="51" applyFont="1" applyFill="1" applyBorder="1" applyAlignment="1">
      <alignment horizontal="center" vertical="center" wrapText="1"/>
      <protection/>
    </xf>
    <xf numFmtId="0" fontId="11" fillId="33" borderId="52" xfId="51" applyFont="1" applyFill="1" applyBorder="1" applyAlignment="1">
      <alignment horizontal="center" vertical="center" wrapText="1"/>
      <protection/>
    </xf>
    <xf numFmtId="0" fontId="11" fillId="33" borderId="17" xfId="51" applyFont="1" applyFill="1" applyBorder="1" applyAlignment="1">
      <alignment horizontal="center" vertical="center" wrapText="1"/>
      <protection/>
    </xf>
    <xf numFmtId="0" fontId="11" fillId="33" borderId="21" xfId="51" applyFont="1" applyFill="1" applyBorder="1" applyAlignment="1">
      <alignment horizontal="center" vertical="center" wrapText="1"/>
      <protection/>
    </xf>
    <xf numFmtId="0" fontId="11" fillId="33" borderId="22" xfId="51" applyFont="1" applyFill="1" applyBorder="1" applyAlignment="1">
      <alignment horizontal="center" vertical="center" wrapText="1"/>
      <protection/>
    </xf>
    <xf numFmtId="0" fontId="21" fillId="34" borderId="37" xfId="0" applyFont="1" applyFill="1" applyBorder="1" applyAlignment="1">
      <alignment horizontal="center" vertical="center" wrapText="1"/>
    </xf>
    <xf numFmtId="0" fontId="21" fillId="0" borderId="52" xfId="51" applyFont="1" applyBorder="1" applyAlignment="1">
      <alignment horizontal="center" vertical="center"/>
      <protection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18" fillId="33" borderId="37" xfId="51" applyFont="1" applyFill="1" applyBorder="1" applyAlignment="1">
      <alignment horizontal="center" vertical="center" wrapText="1"/>
      <protection/>
    </xf>
    <xf numFmtId="0" fontId="12" fillId="34" borderId="53" xfId="51" applyFont="1" applyFill="1" applyBorder="1" applyAlignment="1">
      <alignment horizontal="center" vertical="center" wrapText="1"/>
      <protection/>
    </xf>
    <xf numFmtId="0" fontId="21" fillId="34" borderId="54" xfId="0" applyFont="1" applyFill="1" applyBorder="1" applyAlignment="1">
      <alignment horizontal="center" vertical="center" wrapText="1"/>
    </xf>
    <xf numFmtId="0" fontId="21" fillId="0" borderId="23" xfId="51" applyFont="1" applyBorder="1" applyAlignment="1">
      <alignment horizontal="center" vertical="center"/>
      <protection/>
    </xf>
    <xf numFmtId="0" fontId="21" fillId="34" borderId="47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 wrapText="1"/>
    </xf>
    <xf numFmtId="0" fontId="18" fillId="33" borderId="54" xfId="51" applyFont="1" applyFill="1" applyBorder="1" applyAlignment="1">
      <alignment horizontal="center" vertical="center" wrapText="1"/>
      <protection/>
    </xf>
    <xf numFmtId="0" fontId="21" fillId="0" borderId="56" xfId="51" applyFont="1" applyBorder="1" applyAlignment="1">
      <alignment horizontal="center" vertical="center"/>
      <protection/>
    </xf>
    <xf numFmtId="0" fontId="18" fillId="33" borderId="57" xfId="51" applyFont="1" applyFill="1" applyBorder="1" applyAlignment="1">
      <alignment horizontal="center" vertical="center" wrapText="1"/>
      <protection/>
    </xf>
    <xf numFmtId="0" fontId="18" fillId="33" borderId="58" xfId="51" applyFont="1" applyFill="1" applyBorder="1" applyAlignment="1">
      <alignment horizontal="center" vertical="center" wrapText="1"/>
      <protection/>
    </xf>
    <xf numFmtId="0" fontId="22" fillId="33" borderId="59" xfId="51" applyFont="1" applyFill="1" applyBorder="1" applyAlignment="1">
      <alignment horizontal="center" vertical="center"/>
      <protection/>
    </xf>
    <xf numFmtId="0" fontId="23" fillId="33" borderId="33" xfId="51" applyFont="1" applyFill="1" applyBorder="1" applyAlignment="1">
      <alignment horizontal="center" vertical="center"/>
      <protection/>
    </xf>
    <xf numFmtId="0" fontId="18" fillId="33" borderId="60" xfId="51" applyFont="1" applyFill="1" applyBorder="1" applyAlignment="1">
      <alignment horizontal="center" vertical="center" wrapText="1"/>
      <protection/>
    </xf>
    <xf numFmtId="0" fontId="23" fillId="33" borderId="61" xfId="51" applyFont="1" applyFill="1" applyBorder="1" applyAlignment="1">
      <alignment horizontal="center" vertical="center"/>
      <protection/>
    </xf>
    <xf numFmtId="0" fontId="23" fillId="33" borderId="62" xfId="5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33" borderId="63" xfId="51" applyFont="1" applyFill="1" applyBorder="1" applyAlignment="1">
      <alignment horizontal="center" vertical="center" wrapText="1"/>
      <protection/>
    </xf>
    <xf numFmtId="0" fontId="10" fillId="33" borderId="64" xfId="51" applyFont="1" applyFill="1" applyBorder="1" applyAlignment="1">
      <alignment horizontal="center" vertical="center" wrapText="1"/>
      <protection/>
    </xf>
    <xf numFmtId="0" fontId="10" fillId="33" borderId="46" xfId="51" applyFont="1" applyFill="1" applyBorder="1" applyAlignment="1">
      <alignment horizontal="center" vertical="center" wrapText="1"/>
      <protection/>
    </xf>
    <xf numFmtId="0" fontId="10" fillId="33" borderId="32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28" fillId="36" borderId="65" xfId="0" applyFont="1" applyFill="1" applyBorder="1" applyAlignment="1">
      <alignment horizontal="center" vertical="center"/>
    </xf>
    <xf numFmtId="0" fontId="29" fillId="7" borderId="66" xfId="0" applyFont="1" applyFill="1" applyBorder="1" applyAlignment="1">
      <alignment horizontal="center" vertical="center" wrapText="1"/>
    </xf>
    <xf numFmtId="0" fontId="29" fillId="34" borderId="67" xfId="0" applyFont="1" applyFill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36" borderId="69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8" fillId="37" borderId="70" xfId="0" applyFont="1" applyFill="1" applyBorder="1" applyAlignment="1">
      <alignment horizontal="center" vertical="center"/>
    </xf>
    <xf numFmtId="0" fontId="28" fillId="37" borderId="71" xfId="0" applyFont="1" applyFill="1" applyBorder="1" applyAlignment="1">
      <alignment horizontal="center" vertical="center"/>
    </xf>
    <xf numFmtId="0" fontId="28" fillId="37" borderId="7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37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0" fillId="33" borderId="52" xfId="51" applyFont="1" applyFill="1" applyBorder="1" applyAlignment="1">
      <alignment horizontal="center" vertical="center" wrapText="1"/>
      <protection/>
    </xf>
    <xf numFmtId="0" fontId="10" fillId="33" borderId="27" xfId="51" applyFont="1" applyFill="1" applyBorder="1" applyAlignment="1">
      <alignment horizontal="center" vertical="center" wrapText="1"/>
      <protection/>
    </xf>
    <xf numFmtId="0" fontId="10" fillId="33" borderId="0" xfId="51" applyFont="1" applyFill="1" applyAlignment="1">
      <alignment horizontal="center" vertical="center" wrapText="1"/>
      <protection/>
    </xf>
    <xf numFmtId="0" fontId="10" fillId="33" borderId="24" xfId="51" applyFont="1" applyFill="1" applyBorder="1" applyAlignment="1">
      <alignment horizontal="center" vertical="center" wrapText="1"/>
      <protection/>
    </xf>
    <xf numFmtId="0" fontId="10" fillId="33" borderId="28" xfId="51" applyFont="1" applyFill="1" applyBorder="1" applyAlignment="1">
      <alignment horizontal="center" vertical="center" wrapText="1"/>
      <protection/>
    </xf>
    <xf numFmtId="0" fontId="30" fillId="36" borderId="65" xfId="0" applyFont="1" applyFill="1" applyBorder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30" fillId="36" borderId="69" xfId="0" applyFont="1" applyFill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30" fillId="37" borderId="70" xfId="0" applyFont="1" applyFill="1" applyBorder="1" applyAlignment="1">
      <alignment horizontal="center" vertical="center"/>
    </xf>
    <xf numFmtId="0" fontId="30" fillId="37" borderId="59" xfId="0" applyFont="1" applyFill="1" applyBorder="1" applyAlignment="1">
      <alignment horizontal="center" vertical="center"/>
    </xf>
    <xf numFmtId="0" fontId="30" fillId="37" borderId="79" xfId="0" applyFont="1" applyFill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/>
    </xf>
    <xf numFmtId="0" fontId="16" fillId="34" borderId="0" xfId="52" applyFont="1" applyFill="1" applyAlignment="1">
      <alignment horizontal="left" vertical="top" wrapText="1"/>
      <protection/>
    </xf>
    <xf numFmtId="0" fontId="2" fillId="0" borderId="0" xfId="52">
      <alignment/>
      <protection/>
    </xf>
    <xf numFmtId="0" fontId="31" fillId="33" borderId="18" xfId="51" applyFont="1" applyFill="1" applyBorder="1" applyAlignment="1">
      <alignment horizontal="center" vertical="center" wrapText="1"/>
      <protection/>
    </xf>
    <xf numFmtId="0" fontId="31" fillId="33" borderId="36" xfId="51" applyFont="1" applyFill="1" applyBorder="1" applyAlignment="1">
      <alignment horizontal="center" vertical="center" wrapText="1"/>
      <protection/>
    </xf>
    <xf numFmtId="0" fontId="31" fillId="33" borderId="19" xfId="51" applyFont="1" applyFill="1" applyBorder="1" applyAlignment="1">
      <alignment horizontal="center" vertical="center" wrapText="1"/>
      <protection/>
    </xf>
    <xf numFmtId="0" fontId="31" fillId="33" borderId="16" xfId="51" applyFont="1" applyFill="1" applyBorder="1" applyAlignment="1">
      <alignment horizontal="center" vertical="center" wrapText="1"/>
      <protection/>
    </xf>
    <xf numFmtId="0" fontId="31" fillId="33" borderId="52" xfId="51" applyFont="1" applyFill="1" applyBorder="1" applyAlignment="1">
      <alignment horizontal="center" vertical="center" wrapText="1"/>
      <protection/>
    </xf>
    <xf numFmtId="0" fontId="31" fillId="33" borderId="27" xfId="51" applyFont="1" applyFill="1" applyBorder="1" applyAlignment="1">
      <alignment horizontal="center" vertical="center" wrapText="1"/>
      <protection/>
    </xf>
    <xf numFmtId="0" fontId="31" fillId="33" borderId="17" xfId="51" applyFont="1" applyFill="1" applyBorder="1" applyAlignment="1">
      <alignment horizontal="center" vertical="center" wrapText="1"/>
      <protection/>
    </xf>
    <xf numFmtId="0" fontId="31" fillId="33" borderId="80" xfId="51" applyFont="1" applyFill="1" applyBorder="1" applyAlignment="1">
      <alignment horizontal="center" vertical="center" wrapText="1"/>
      <protection/>
    </xf>
    <xf numFmtId="0" fontId="3" fillId="36" borderId="13" xfId="52" applyFont="1" applyFill="1" applyBorder="1" applyAlignment="1">
      <alignment horizontal="center" vertical="center" wrapText="1"/>
      <protection/>
    </xf>
    <xf numFmtId="0" fontId="19" fillId="36" borderId="23" xfId="52" applyFont="1" applyFill="1" applyBorder="1" applyAlignment="1">
      <alignment horizontal="left" vertical="center" wrapText="1"/>
      <protection/>
    </xf>
    <xf numFmtId="0" fontId="12" fillId="36" borderId="81" xfId="51" applyFont="1" applyFill="1" applyBorder="1" applyAlignment="1">
      <alignment horizontal="center" vertical="center" wrapText="1"/>
      <protection/>
    </xf>
    <xf numFmtId="0" fontId="2" fillId="33" borderId="82" xfId="52" applyFill="1" applyBorder="1" applyAlignment="1">
      <alignment horizontal="center" vertical="center" wrapText="1"/>
      <protection/>
    </xf>
    <xf numFmtId="0" fontId="2" fillId="34" borderId="10" xfId="52" applyFill="1" applyBorder="1" applyAlignment="1">
      <alignment horizontal="center" vertical="center" wrapText="1"/>
      <protection/>
    </xf>
    <xf numFmtId="0" fontId="2" fillId="34" borderId="83" xfId="52" applyFill="1" applyBorder="1" applyAlignment="1">
      <alignment horizontal="center" vertical="center" wrapText="1"/>
      <protection/>
    </xf>
    <xf numFmtId="0" fontId="2" fillId="34" borderId="84" xfId="52" applyFill="1" applyBorder="1" applyAlignment="1">
      <alignment horizontal="center" vertical="center" wrapText="1"/>
      <protection/>
    </xf>
    <xf numFmtId="0" fontId="2" fillId="34" borderId="85" xfId="52" applyFill="1" applyBorder="1" applyAlignment="1">
      <alignment horizontal="center" vertical="center" wrapText="1"/>
      <protection/>
    </xf>
    <xf numFmtId="0" fontId="2" fillId="34" borderId="86" xfId="52" applyFill="1" applyBorder="1" applyAlignment="1">
      <alignment horizontal="center" vertical="center" wrapText="1"/>
      <protection/>
    </xf>
    <xf numFmtId="0" fontId="2" fillId="34" borderId="39" xfId="52" applyFill="1" applyBorder="1" applyAlignment="1">
      <alignment horizontal="center" vertical="center" wrapText="1"/>
      <protection/>
    </xf>
    <xf numFmtId="0" fontId="2" fillId="34" borderId="26" xfId="52" applyFill="1" applyBorder="1" applyAlignment="1">
      <alignment horizontal="center" vertical="center" wrapText="1"/>
      <protection/>
    </xf>
    <xf numFmtId="0" fontId="3" fillId="36" borderId="25" xfId="52" applyFont="1" applyFill="1" applyBorder="1" applyAlignment="1">
      <alignment horizontal="center" vertical="center" wrapText="1"/>
      <protection/>
    </xf>
    <xf numFmtId="0" fontId="19" fillId="36" borderId="29" xfId="52" applyFont="1" applyFill="1" applyBorder="1" applyAlignment="1">
      <alignment horizontal="left" vertical="center" wrapText="1"/>
      <protection/>
    </xf>
    <xf numFmtId="0" fontId="12" fillId="36" borderId="87" xfId="51" applyFont="1" applyFill="1" applyBorder="1" applyAlignment="1">
      <alignment horizontal="center" vertical="center" wrapText="1"/>
      <protection/>
    </xf>
    <xf numFmtId="0" fontId="2" fillId="33" borderId="88" xfId="52" applyFill="1" applyBorder="1" applyAlignment="1">
      <alignment horizontal="center" vertical="center" wrapText="1"/>
      <protection/>
    </xf>
    <xf numFmtId="0" fontId="2" fillId="36" borderId="25" xfId="52" applyFill="1" applyBorder="1" applyAlignment="1">
      <alignment horizontal="center" vertical="center" wrapText="1"/>
      <protection/>
    </xf>
    <xf numFmtId="0" fontId="2" fillId="34" borderId="48" xfId="52" applyFill="1" applyBorder="1" applyAlignment="1">
      <alignment horizontal="center" vertical="center" wrapText="1"/>
      <protection/>
    </xf>
    <xf numFmtId="0" fontId="2" fillId="34" borderId="89" xfId="52" applyFill="1" applyBorder="1" applyAlignment="1">
      <alignment horizontal="center" vertical="center" wrapText="1"/>
      <protection/>
    </xf>
    <xf numFmtId="0" fontId="2" fillId="34" borderId="57" xfId="52" applyFill="1" applyBorder="1" applyAlignment="1">
      <alignment horizontal="center" vertical="center" wrapText="1"/>
      <protection/>
    </xf>
    <xf numFmtId="0" fontId="2" fillId="34" borderId="90" xfId="52" applyFill="1" applyBorder="1" applyAlignment="1">
      <alignment horizontal="center" vertical="center" wrapText="1"/>
      <protection/>
    </xf>
    <xf numFmtId="0" fontId="3" fillId="36" borderId="91" xfId="52" applyFont="1" applyFill="1" applyBorder="1" applyAlignment="1">
      <alignment horizontal="center" vertical="center" wrapText="1"/>
      <protection/>
    </xf>
    <xf numFmtId="0" fontId="19" fillId="36" borderId="56" xfId="52" applyFont="1" applyFill="1" applyBorder="1" applyAlignment="1">
      <alignment horizontal="left" vertical="center" wrapText="1"/>
      <protection/>
    </xf>
    <xf numFmtId="0" fontId="12" fillId="36" borderId="92" xfId="51" applyFont="1" applyFill="1" applyBorder="1" applyAlignment="1">
      <alignment horizontal="center" vertical="center" wrapText="1"/>
      <protection/>
    </xf>
    <xf numFmtId="0" fontId="2" fillId="36" borderId="91" xfId="52" applyFill="1" applyBorder="1" applyAlignment="1">
      <alignment horizontal="center" vertical="center" wrapText="1"/>
      <protection/>
    </xf>
    <xf numFmtId="0" fontId="2" fillId="34" borderId="93" xfId="52" applyFill="1" applyBorder="1" applyAlignment="1">
      <alignment horizontal="center" vertical="center" wrapText="1"/>
      <protection/>
    </xf>
    <xf numFmtId="0" fontId="2" fillId="34" borderId="94" xfId="52" applyFill="1" applyBorder="1" applyAlignment="1">
      <alignment horizontal="center" vertical="center" wrapText="1"/>
      <protection/>
    </xf>
    <xf numFmtId="0" fontId="12" fillId="33" borderId="70" xfId="52" applyFont="1" applyFill="1" applyBorder="1" applyAlignment="1">
      <alignment horizontal="center" vertical="center" wrapText="1"/>
      <protection/>
    </xf>
    <xf numFmtId="0" fontId="12" fillId="33" borderId="62" xfId="52" applyFont="1" applyFill="1" applyBorder="1" applyAlignment="1">
      <alignment horizontal="center" vertical="center" wrapText="1"/>
      <protection/>
    </xf>
    <xf numFmtId="0" fontId="12" fillId="33" borderId="18" xfId="52" applyFont="1" applyFill="1" applyBorder="1" applyAlignment="1">
      <alignment horizontal="center" vertical="center" wrapText="1"/>
      <protection/>
    </xf>
    <xf numFmtId="0" fontId="12" fillId="33" borderId="80" xfId="52" applyFont="1" applyFill="1" applyBorder="1" applyAlignment="1">
      <alignment horizontal="center" vertical="center" wrapText="1"/>
      <protection/>
    </xf>
    <xf numFmtId="0" fontId="12" fillId="34" borderId="0" xfId="52" applyFont="1" applyFill="1" applyAlignment="1">
      <alignment horizontal="center" vertical="center" wrapText="1"/>
      <protection/>
    </xf>
    <xf numFmtId="0" fontId="2" fillId="34" borderId="95" xfId="52" applyFill="1" applyBorder="1" applyAlignment="1">
      <alignment horizontal="center" vertical="center" wrapText="1"/>
      <protection/>
    </xf>
    <xf numFmtId="0" fontId="2" fillId="34" borderId="24" xfId="52" applyFill="1" applyBorder="1" applyAlignment="1">
      <alignment horizontal="center" vertical="center" wrapText="1"/>
      <protection/>
    </xf>
    <xf numFmtId="0" fontId="2" fillId="34" borderId="96" xfId="52" applyFill="1" applyBorder="1" applyAlignment="1">
      <alignment horizontal="center" vertical="center" wrapText="1"/>
      <protection/>
    </xf>
    <xf numFmtId="0" fontId="3" fillId="34" borderId="77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left" vertical="center" wrapText="1"/>
      <protection/>
    </xf>
    <xf numFmtId="0" fontId="12" fillId="34" borderId="97" xfId="52" applyFont="1" applyFill="1" applyBorder="1" applyAlignment="1">
      <alignment horizontal="center" vertical="center" wrapText="1"/>
      <protection/>
    </xf>
    <xf numFmtId="0" fontId="2" fillId="34" borderId="77" xfId="52" applyFill="1" applyBorder="1" applyAlignment="1">
      <alignment horizontal="center" vertical="center" wrapText="1"/>
      <protection/>
    </xf>
    <xf numFmtId="0" fontId="2" fillId="34" borderId="31" xfId="52" applyFill="1" applyBorder="1" applyAlignment="1">
      <alignment horizontal="center" vertical="center" wrapText="1"/>
      <protection/>
    </xf>
    <xf numFmtId="0" fontId="2" fillId="34" borderId="78" xfId="52" applyFill="1" applyBorder="1" applyAlignment="1">
      <alignment horizontal="center" vertical="center" wrapText="1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left" vertical="center" wrapText="1"/>
      <protection/>
    </xf>
    <xf numFmtId="0" fontId="12" fillId="34" borderId="46" xfId="52" applyFont="1" applyFill="1" applyBorder="1" applyAlignment="1">
      <alignment horizontal="center" vertical="center" wrapText="1"/>
      <protection/>
    </xf>
    <xf numFmtId="0" fontId="2" fillId="34" borderId="71" xfId="52" applyFill="1" applyBorder="1" applyAlignment="1">
      <alignment horizontal="center" vertical="center" wrapText="1"/>
      <protection/>
    </xf>
    <xf numFmtId="0" fontId="2" fillId="34" borderId="60" xfId="52" applyFill="1" applyBorder="1" applyAlignment="1">
      <alignment horizontal="center" vertical="center" wrapText="1"/>
      <protection/>
    </xf>
    <xf numFmtId="0" fontId="2" fillId="34" borderId="72" xfId="52" applyFill="1" applyBorder="1" applyAlignment="1">
      <alignment horizontal="center" vertical="center" wrapText="1"/>
      <protection/>
    </xf>
    <xf numFmtId="0" fontId="12" fillId="33" borderId="98" xfId="52" applyFont="1" applyFill="1" applyBorder="1" applyAlignment="1">
      <alignment horizontal="center" vertical="center" wrapText="1"/>
      <protection/>
    </xf>
    <xf numFmtId="0" fontId="12" fillId="33" borderId="99" xfId="52" applyFont="1" applyFill="1" applyBorder="1" applyAlignment="1">
      <alignment horizontal="center" vertical="center" wrapText="1"/>
      <protection/>
    </xf>
    <xf numFmtId="0" fontId="12" fillId="33" borderId="100" xfId="52" applyFont="1" applyFill="1" applyBorder="1" applyAlignment="1">
      <alignment horizontal="center" vertical="center" wrapText="1"/>
      <protection/>
    </xf>
    <xf numFmtId="0" fontId="16" fillId="34" borderId="0" xfId="53" applyFont="1" applyFill="1" applyAlignment="1">
      <alignment horizontal="left" vertical="top" wrapText="1"/>
      <protection/>
    </xf>
    <xf numFmtId="0" fontId="2" fillId="0" borderId="0" xfId="53">
      <alignment/>
      <protection/>
    </xf>
    <xf numFmtId="0" fontId="3" fillId="33" borderId="101" xfId="51" applyFont="1" applyFill="1" applyBorder="1" applyAlignment="1">
      <alignment horizontal="center" vertical="center" wrapText="1"/>
      <protection/>
    </xf>
    <xf numFmtId="0" fontId="3" fillId="33" borderId="102" xfId="51" applyFont="1" applyFill="1" applyBorder="1" applyAlignment="1">
      <alignment horizontal="center" vertical="center" wrapText="1"/>
      <protection/>
    </xf>
    <xf numFmtId="0" fontId="10" fillId="33" borderId="103" xfId="51" applyFont="1" applyFill="1" applyBorder="1" applyAlignment="1">
      <alignment horizontal="center" vertical="center" wrapText="1"/>
      <protection/>
    </xf>
    <xf numFmtId="0" fontId="10" fillId="33" borderId="104" xfId="51" applyFont="1" applyFill="1" applyBorder="1" applyAlignment="1">
      <alignment horizontal="center" vertical="center" wrapText="1"/>
      <protection/>
    </xf>
    <xf numFmtId="0" fontId="32" fillId="36" borderId="23" xfId="52" applyFont="1" applyFill="1" applyBorder="1" applyAlignment="1">
      <alignment horizontal="left" vertical="center" wrapText="1"/>
      <protection/>
    </xf>
    <xf numFmtId="0" fontId="3" fillId="36" borderId="81" xfId="51" applyFont="1" applyFill="1" applyBorder="1" applyAlignment="1">
      <alignment horizontal="center" vertical="center" wrapText="1"/>
      <protection/>
    </xf>
    <xf numFmtId="0" fontId="2" fillId="33" borderId="105" xfId="52" applyFill="1" applyBorder="1" applyAlignment="1">
      <alignment horizontal="center" vertical="center" wrapText="1"/>
      <protection/>
    </xf>
    <xf numFmtId="0" fontId="2" fillId="0" borderId="84" xfId="52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top" wrapText="1"/>
    </xf>
    <xf numFmtId="0" fontId="2" fillId="34" borderId="37" xfId="52" applyFill="1" applyBorder="1" applyAlignment="1">
      <alignment horizontal="center" vertical="center" wrapText="1"/>
      <protection/>
    </xf>
    <xf numFmtId="0" fontId="32" fillId="36" borderId="29" xfId="52" applyFont="1" applyFill="1" applyBorder="1" applyAlignment="1">
      <alignment horizontal="left" vertical="center" wrapText="1"/>
      <protection/>
    </xf>
    <xf numFmtId="0" fontId="3" fillId="36" borderId="87" xfId="51" applyFont="1" applyFill="1" applyBorder="1" applyAlignment="1">
      <alignment horizontal="center" vertical="center" wrapText="1"/>
      <protection/>
    </xf>
    <xf numFmtId="0" fontId="3" fillId="36" borderId="81" xfId="51" applyFont="1" applyFill="1" applyBorder="1" applyAlignment="1" quotePrefix="1">
      <alignment horizontal="center" vertical="center" wrapText="1"/>
      <protection/>
    </xf>
    <xf numFmtId="0" fontId="18" fillId="33" borderId="106" xfId="51" applyFont="1" applyFill="1" applyBorder="1" applyAlignment="1">
      <alignment horizontal="center" vertical="center" wrapText="1"/>
      <protection/>
    </xf>
    <xf numFmtId="0" fontId="18" fillId="33" borderId="41" xfId="51" applyFont="1" applyFill="1" applyBorder="1" applyAlignment="1">
      <alignment horizontal="center" vertical="center" wrapText="1"/>
      <protection/>
    </xf>
    <xf numFmtId="0" fontId="3" fillId="33" borderId="103" xfId="51" applyFont="1" applyFill="1" applyBorder="1" applyAlignment="1">
      <alignment horizontal="center" vertical="center" wrapText="1"/>
      <protection/>
    </xf>
    <xf numFmtId="0" fontId="3" fillId="33" borderId="107" xfId="51" applyFont="1" applyFill="1" applyBorder="1" applyAlignment="1">
      <alignment horizontal="center" vertical="center" wrapText="1"/>
      <protection/>
    </xf>
    <xf numFmtId="0" fontId="14" fillId="35" borderId="43" xfId="51" applyFont="1" applyFill="1" applyBorder="1" applyAlignment="1">
      <alignment horizontal="center" vertical="center" wrapText="1"/>
      <protection/>
    </xf>
    <xf numFmtId="0" fontId="14" fillId="35" borderId="42" xfId="51" applyFont="1" applyFill="1" applyBorder="1" applyAlignment="1">
      <alignment horizontal="center" vertical="center" wrapText="1"/>
      <protection/>
    </xf>
    <xf numFmtId="0" fontId="3" fillId="33" borderId="92" xfId="51" applyFont="1" applyFill="1" applyBorder="1" applyAlignment="1">
      <alignment horizontal="center" vertical="center" wrapText="1"/>
      <protection/>
    </xf>
    <xf numFmtId="0" fontId="3" fillId="33" borderId="108" xfId="51" applyFont="1" applyFill="1" applyBorder="1" applyAlignment="1">
      <alignment horizontal="center" vertical="center" wrapText="1"/>
      <protection/>
    </xf>
    <xf numFmtId="0" fontId="3" fillId="33" borderId="32" xfId="51" applyFont="1" applyFill="1" applyBorder="1" applyAlignment="1">
      <alignment horizontal="center" vertical="center" wrapText="1"/>
      <protection/>
    </xf>
    <xf numFmtId="0" fontId="3" fillId="33" borderId="109" xfId="51" applyFont="1" applyFill="1" applyBorder="1" applyAlignment="1">
      <alignment horizontal="center" vertical="center" wrapText="1"/>
      <protection/>
    </xf>
    <xf numFmtId="0" fontId="3" fillId="33" borderId="90" xfId="51" applyFont="1" applyFill="1" applyBorder="1" applyAlignment="1">
      <alignment horizontal="center" vertical="center" wrapText="1"/>
      <protection/>
    </xf>
    <xf numFmtId="0" fontId="3" fillId="33" borderId="110" xfId="51" applyFont="1" applyFill="1" applyBorder="1" applyAlignment="1">
      <alignment horizontal="center" vertical="center" wrapText="1"/>
      <protection/>
    </xf>
    <xf numFmtId="0" fontId="3" fillId="33" borderId="111" xfId="51" applyFont="1" applyFill="1" applyBorder="1" applyAlignment="1">
      <alignment horizontal="center" vertical="center" wrapText="1"/>
      <protection/>
    </xf>
    <xf numFmtId="0" fontId="3" fillId="33" borderId="112" xfId="51" applyFont="1" applyFill="1" applyBorder="1" applyAlignment="1">
      <alignment horizontal="center" vertical="center" wrapText="1"/>
      <protection/>
    </xf>
    <xf numFmtId="0" fontId="3" fillId="33" borderId="113" xfId="51" applyFont="1" applyFill="1" applyBorder="1" applyAlignment="1">
      <alignment horizontal="center" vertical="center" wrapText="1"/>
      <protection/>
    </xf>
    <xf numFmtId="0" fontId="3" fillId="33" borderId="114" xfId="51" applyFont="1" applyFill="1" applyBorder="1" applyAlignment="1">
      <alignment horizontal="center" vertical="center" wrapText="1"/>
      <protection/>
    </xf>
    <xf numFmtId="0" fontId="3" fillId="33" borderId="44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0" fontId="3" fillId="33" borderId="115" xfId="51" applyFont="1" applyFill="1" applyBorder="1" applyAlignment="1">
      <alignment horizontal="center" vertical="center" wrapText="1"/>
      <protection/>
    </xf>
    <xf numFmtId="0" fontId="3" fillId="33" borderId="81" xfId="51" applyFont="1" applyFill="1" applyBorder="1" applyAlignment="1">
      <alignment horizontal="center" vertical="center" wrapText="1"/>
      <protection/>
    </xf>
    <xf numFmtId="0" fontId="3" fillId="33" borderId="116" xfId="51" applyFont="1" applyFill="1" applyBorder="1" applyAlignment="1">
      <alignment horizontal="center" vertical="center" wrapText="1"/>
      <protection/>
    </xf>
    <xf numFmtId="0" fontId="3" fillId="33" borderId="117" xfId="51" applyFont="1" applyFill="1" applyBorder="1" applyAlignment="1">
      <alignment horizontal="center" vertical="center" wrapText="1"/>
      <protection/>
    </xf>
    <xf numFmtId="0" fontId="3" fillId="33" borderId="118" xfId="51" applyFont="1" applyFill="1" applyBorder="1" applyAlignment="1">
      <alignment horizontal="center" vertical="center" wrapText="1"/>
      <protection/>
    </xf>
    <xf numFmtId="0" fontId="3" fillId="33" borderId="101" xfId="51" applyFont="1" applyFill="1" applyBorder="1" applyAlignment="1">
      <alignment horizontal="center" vertical="center" wrapText="1"/>
      <protection/>
    </xf>
    <xf numFmtId="0" fontId="3" fillId="33" borderId="119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0" xfId="51" applyFont="1" applyFill="1" applyBorder="1" applyAlignment="1">
      <alignment horizontal="center" vertical="center" wrapText="1"/>
      <protection/>
    </xf>
    <xf numFmtId="0" fontId="3" fillId="33" borderId="121" xfId="51" applyFont="1" applyFill="1" applyBorder="1" applyAlignment="1">
      <alignment horizontal="center" vertical="center" wrapText="1"/>
      <protection/>
    </xf>
    <xf numFmtId="0" fontId="13" fillId="33" borderId="32" xfId="51" applyFont="1" applyFill="1" applyBorder="1" applyAlignment="1">
      <alignment horizontal="center" vertical="center" wrapText="1"/>
      <protection/>
    </xf>
    <xf numFmtId="0" fontId="3" fillId="33" borderId="57" xfId="51" applyFont="1" applyFill="1" applyBorder="1" applyAlignment="1">
      <alignment horizontal="center" vertical="center" wrapText="1"/>
      <protection/>
    </xf>
    <xf numFmtId="0" fontId="3" fillId="33" borderId="122" xfId="51" applyFont="1" applyFill="1" applyBorder="1" applyAlignment="1">
      <alignment horizontal="center" vertical="center" wrapText="1"/>
      <protection/>
    </xf>
    <xf numFmtId="0" fontId="3" fillId="33" borderId="123" xfId="51" applyFont="1" applyFill="1" applyBorder="1" applyAlignment="1">
      <alignment horizontal="center" vertical="center" wrapText="1"/>
      <protection/>
    </xf>
    <xf numFmtId="0" fontId="3" fillId="33" borderId="124" xfId="51" applyFont="1" applyFill="1" applyBorder="1" applyAlignment="1">
      <alignment horizontal="center" vertical="center" wrapText="1"/>
      <protection/>
    </xf>
    <xf numFmtId="0" fontId="3" fillId="33" borderId="125" xfId="51" applyFont="1" applyFill="1" applyBorder="1" applyAlignment="1">
      <alignment horizontal="center" vertical="center" wrapText="1"/>
      <protection/>
    </xf>
    <xf numFmtId="0" fontId="3" fillId="33" borderId="126" xfId="51" applyFont="1" applyFill="1" applyBorder="1" applyAlignment="1">
      <alignment horizontal="center" vertical="center" wrapText="1"/>
      <protection/>
    </xf>
    <xf numFmtId="0" fontId="3" fillId="33" borderId="127" xfId="51" applyFont="1" applyFill="1" applyBorder="1" applyAlignment="1">
      <alignment horizontal="center" vertical="center" wrapText="1"/>
      <protection/>
    </xf>
    <xf numFmtId="0" fontId="3" fillId="33" borderId="128" xfId="51" applyFont="1" applyFill="1" applyBorder="1" applyAlignment="1">
      <alignment horizontal="center" vertical="center" wrapText="1"/>
      <protection/>
    </xf>
    <xf numFmtId="0" fontId="3" fillId="33" borderId="129" xfId="51" applyFont="1" applyFill="1" applyBorder="1" applyAlignment="1">
      <alignment horizontal="center" vertical="center" wrapText="1"/>
      <protection/>
    </xf>
    <xf numFmtId="0" fontId="3" fillId="33" borderId="130" xfId="51" applyFont="1" applyFill="1" applyBorder="1" applyAlignment="1">
      <alignment horizontal="center" vertical="center" wrapText="1"/>
      <protection/>
    </xf>
    <xf numFmtId="0" fontId="4" fillId="34" borderId="131" xfId="51" applyFont="1" applyFill="1" applyBorder="1" applyAlignment="1">
      <alignment horizontal="center" vertical="center" wrapText="1"/>
      <protection/>
    </xf>
    <xf numFmtId="0" fontId="4" fillId="34" borderId="45" xfId="51" applyFont="1" applyFill="1" applyBorder="1" applyAlignment="1">
      <alignment horizontal="center" vertical="center" wrapText="1"/>
      <protection/>
    </xf>
    <xf numFmtId="0" fontId="4" fillId="34" borderId="132" xfId="51" applyFont="1" applyFill="1" applyBorder="1" applyAlignment="1">
      <alignment horizontal="center" vertical="center" wrapText="1"/>
      <protection/>
    </xf>
    <xf numFmtId="0" fontId="4" fillId="34" borderId="46" xfId="51" applyFont="1" applyFill="1" applyBorder="1" applyAlignment="1">
      <alignment horizontal="center" vertical="center" wrapText="1"/>
      <protection/>
    </xf>
    <xf numFmtId="0" fontId="5" fillId="34" borderId="117" xfId="51" applyFont="1" applyFill="1" applyBorder="1" applyAlignment="1">
      <alignment horizontal="center" vertical="center" wrapText="1"/>
      <protection/>
    </xf>
    <xf numFmtId="0" fontId="5" fillId="34" borderId="120" xfId="51" applyFont="1" applyFill="1" applyBorder="1" applyAlignment="1">
      <alignment horizontal="center" vertical="center" wrapText="1"/>
      <protection/>
    </xf>
    <xf numFmtId="0" fontId="5" fillId="34" borderId="118" xfId="51" applyFont="1" applyFill="1" applyBorder="1" applyAlignment="1">
      <alignment horizontal="center" vertical="center" wrapText="1"/>
      <protection/>
    </xf>
    <xf numFmtId="0" fontId="6" fillId="34" borderId="59" xfId="51" applyFont="1" applyFill="1" applyBorder="1" applyAlignment="1">
      <alignment horizontal="right" vertical="center" wrapText="1"/>
      <protection/>
    </xf>
    <xf numFmtId="0" fontId="6" fillId="34" borderId="15" xfId="51" applyFont="1" applyFill="1" applyBorder="1" applyAlignment="1">
      <alignment horizontal="right" vertical="center" wrapText="1"/>
      <protection/>
    </xf>
    <xf numFmtId="0" fontId="6" fillId="34" borderId="15" xfId="51" applyFont="1" applyFill="1" applyBorder="1" applyAlignment="1">
      <alignment horizontal="left" vertical="center" wrapText="1"/>
      <protection/>
    </xf>
    <xf numFmtId="0" fontId="6" fillId="34" borderId="62" xfId="51" applyFont="1" applyFill="1" applyBorder="1" applyAlignment="1">
      <alignment horizontal="left" vertical="center" wrapText="1"/>
      <protection/>
    </xf>
    <xf numFmtId="0" fontId="3" fillId="33" borderId="83" xfId="51" applyFont="1" applyFill="1" applyBorder="1" applyAlignment="1">
      <alignment horizontal="center" vertical="center" wrapText="1"/>
      <protection/>
    </xf>
    <xf numFmtId="0" fontId="3" fillId="33" borderId="133" xfId="51" applyFont="1" applyFill="1" applyBorder="1" applyAlignment="1">
      <alignment horizontal="center" vertical="center" wrapText="1"/>
      <protection/>
    </xf>
    <xf numFmtId="0" fontId="3" fillId="33" borderId="134" xfId="51" applyFont="1" applyFill="1" applyBorder="1" applyAlignment="1">
      <alignment horizontal="center" vertical="center" wrapText="1"/>
      <protection/>
    </xf>
    <xf numFmtId="0" fontId="73" fillId="33" borderId="115" xfId="51" applyFont="1" applyFill="1" applyBorder="1" applyAlignment="1">
      <alignment horizontal="center" vertical="center" wrapText="1"/>
      <protection/>
    </xf>
    <xf numFmtId="0" fontId="73" fillId="33" borderId="123" xfId="51" applyFont="1" applyFill="1" applyBorder="1" applyAlignment="1">
      <alignment horizontal="center" vertical="center" wrapText="1"/>
      <protection/>
    </xf>
    <xf numFmtId="0" fontId="73" fillId="33" borderId="92" xfId="51" applyFont="1" applyFill="1" applyBorder="1" applyAlignment="1">
      <alignment horizontal="center" vertical="center" wrapText="1"/>
      <protection/>
    </xf>
    <xf numFmtId="0" fontId="73" fillId="33" borderId="90" xfId="51" applyFont="1" applyFill="1" applyBorder="1" applyAlignment="1">
      <alignment horizontal="center" vertical="center" wrapText="1"/>
      <protection/>
    </xf>
    <xf numFmtId="0" fontId="3" fillId="33" borderId="131" xfId="51" applyFont="1" applyFill="1" applyBorder="1" applyAlignment="1">
      <alignment horizontal="center" vertical="center" wrapText="1"/>
      <protection/>
    </xf>
    <xf numFmtId="0" fontId="3" fillId="33" borderId="135" xfId="51" applyFont="1" applyFill="1" applyBorder="1" applyAlignment="1">
      <alignment horizontal="center" vertical="center" wrapText="1"/>
      <protection/>
    </xf>
    <xf numFmtId="0" fontId="3" fillId="33" borderId="136" xfId="51" applyFont="1" applyFill="1" applyBorder="1" applyAlignment="1">
      <alignment horizontal="center" vertical="center" wrapText="1"/>
      <protection/>
    </xf>
    <xf numFmtId="0" fontId="3" fillId="33" borderId="137" xfId="51" applyFont="1" applyFill="1" applyBorder="1" applyAlignment="1">
      <alignment horizontal="center" vertical="center" wrapText="1"/>
      <protection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90" xfId="0" applyFont="1" applyFill="1" applyBorder="1" applyAlignment="1">
      <alignment horizontal="center" vertical="center" wrapText="1"/>
    </xf>
    <xf numFmtId="0" fontId="22" fillId="33" borderId="15" xfId="51" applyFont="1" applyFill="1" applyBorder="1" applyAlignment="1">
      <alignment horizontal="center" vertical="center"/>
      <protection/>
    </xf>
    <xf numFmtId="0" fontId="22" fillId="33" borderId="79" xfId="51" applyFont="1" applyFill="1" applyBorder="1" applyAlignment="1">
      <alignment horizontal="center" vertical="center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19" fillId="33" borderId="118" xfId="51" applyFont="1" applyFill="1" applyBorder="1" applyAlignment="1">
      <alignment horizontal="center" vertical="center" wrapText="1"/>
      <protection/>
    </xf>
    <xf numFmtId="0" fontId="19" fillId="33" borderId="111" xfId="51" applyFont="1" applyFill="1" applyBorder="1" applyAlignment="1">
      <alignment horizontal="center" vertical="center" wrapText="1"/>
      <protection/>
    </xf>
    <xf numFmtId="0" fontId="19" fillId="33" borderId="119" xfId="51" applyFont="1" applyFill="1" applyBorder="1" applyAlignment="1">
      <alignment horizontal="center" vertical="center" wrapText="1"/>
      <protection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108" xfId="0" applyFont="1" applyFill="1" applyBorder="1" applyAlignment="1">
      <alignment horizontal="center" vertical="center" wrapText="1"/>
    </xf>
    <xf numFmtId="0" fontId="12" fillId="33" borderId="91" xfId="0" applyFont="1" applyFill="1" applyBorder="1" applyAlignment="1">
      <alignment horizontal="center" vertical="center" wrapText="1"/>
    </xf>
    <xf numFmtId="0" fontId="3" fillId="33" borderId="138" xfId="51" applyFont="1" applyFill="1" applyBorder="1" applyAlignment="1">
      <alignment horizontal="center" vertical="center" wrapText="1"/>
      <protection/>
    </xf>
    <xf numFmtId="0" fontId="3" fillId="33" borderId="84" xfId="51" applyFont="1" applyFill="1" applyBorder="1" applyAlignment="1">
      <alignment horizontal="center" vertical="center" wrapText="1"/>
      <protection/>
    </xf>
    <xf numFmtId="0" fontId="3" fillId="33" borderId="139" xfId="51" applyFont="1" applyFill="1" applyBorder="1" applyAlignment="1">
      <alignment horizontal="center" vertical="center" wrapText="1"/>
      <protection/>
    </xf>
    <xf numFmtId="0" fontId="19" fillId="33" borderId="42" xfId="51" applyFont="1" applyFill="1" applyBorder="1" applyAlignment="1">
      <alignment horizontal="center" vertical="center" wrapText="1"/>
      <protection/>
    </xf>
    <xf numFmtId="0" fontId="12" fillId="33" borderId="115" xfId="51" applyFont="1" applyFill="1" applyBorder="1" applyAlignment="1">
      <alignment horizontal="center" vertical="center" wrapText="1"/>
      <protection/>
    </xf>
    <xf numFmtId="0" fontId="12" fillId="33" borderId="81" xfId="51" applyFont="1" applyFill="1" applyBorder="1" applyAlignment="1">
      <alignment horizontal="center" vertical="center" wrapText="1"/>
      <protection/>
    </xf>
    <xf numFmtId="0" fontId="12" fillId="33" borderId="116" xfId="51" applyFont="1" applyFill="1" applyBorder="1" applyAlignment="1">
      <alignment horizontal="center" vertical="center" wrapText="1"/>
      <protection/>
    </xf>
    <xf numFmtId="0" fontId="19" fillId="33" borderId="131" xfId="51" applyFont="1" applyFill="1" applyBorder="1" applyAlignment="1">
      <alignment horizontal="center" vertical="center" wrapText="1"/>
      <protection/>
    </xf>
    <xf numFmtId="0" fontId="19" fillId="33" borderId="123" xfId="51" applyFont="1" applyFill="1" applyBorder="1" applyAlignment="1">
      <alignment horizontal="center" vertical="center" wrapText="1"/>
      <protection/>
    </xf>
    <xf numFmtId="0" fontId="19" fillId="33" borderId="135" xfId="51" applyFont="1" applyFill="1" applyBorder="1" applyAlignment="1">
      <alignment horizontal="center" vertical="center" wrapText="1"/>
      <protection/>
    </xf>
    <xf numFmtId="0" fontId="19" fillId="33" borderId="90" xfId="51" applyFont="1" applyFill="1" applyBorder="1" applyAlignment="1">
      <alignment horizontal="center" vertical="center" wrapText="1"/>
      <protection/>
    </xf>
    <xf numFmtId="0" fontId="19" fillId="33" borderId="120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17" xfId="51" applyFont="1" applyFill="1" applyBorder="1" applyAlignment="1">
      <alignment horizontal="center" vertical="center" wrapText="1"/>
      <protection/>
    </xf>
    <xf numFmtId="0" fontId="12" fillId="33" borderId="67" xfId="51" applyFont="1" applyFill="1" applyBorder="1" applyAlignment="1">
      <alignment horizontal="center" vertical="center" wrapText="1"/>
      <protection/>
    </xf>
    <xf numFmtId="0" fontId="12" fillId="33" borderId="140" xfId="51" applyFont="1" applyFill="1" applyBorder="1" applyAlignment="1">
      <alignment horizontal="center" vertical="center" wrapText="1"/>
      <protection/>
    </xf>
    <xf numFmtId="0" fontId="3" fillId="33" borderId="141" xfId="51" applyFont="1" applyFill="1" applyBorder="1" applyAlignment="1">
      <alignment horizontal="center" vertical="center" wrapText="1"/>
      <protection/>
    </xf>
    <xf numFmtId="0" fontId="7" fillId="34" borderId="114" xfId="51" applyFont="1" applyFill="1" applyBorder="1" applyAlignment="1">
      <alignment horizontal="center" vertical="center" wrapText="1"/>
      <protection/>
    </xf>
    <xf numFmtId="0" fontId="8" fillId="34" borderId="111" xfId="51" applyFont="1" applyFill="1" applyBorder="1" applyAlignment="1">
      <alignment horizontal="center" vertical="center" wrapText="1"/>
      <protection/>
    </xf>
    <xf numFmtId="0" fontId="8" fillId="34" borderId="114" xfId="51" applyFont="1" applyFill="1" applyBorder="1" applyAlignment="1">
      <alignment horizontal="center" vertical="center" wrapText="1"/>
      <protection/>
    </xf>
    <xf numFmtId="0" fontId="17" fillId="34" borderId="103" xfId="51" applyFont="1" applyFill="1" applyBorder="1" applyAlignment="1">
      <alignment horizontal="center" vertical="center" wrapText="1"/>
      <protection/>
    </xf>
    <xf numFmtId="0" fontId="17" fillId="34" borderId="142" xfId="51" applyFont="1" applyFill="1" applyBorder="1" applyAlignment="1">
      <alignment horizontal="center" vertical="center" wrapText="1"/>
      <protection/>
    </xf>
    <xf numFmtId="0" fontId="17" fillId="34" borderId="111" xfId="51" applyFont="1" applyFill="1" applyBorder="1" applyAlignment="1">
      <alignment horizontal="center" vertical="center" wrapText="1"/>
      <protection/>
    </xf>
    <xf numFmtId="0" fontId="19" fillId="33" borderId="143" xfId="51" applyFont="1" applyFill="1" applyBorder="1" applyAlignment="1">
      <alignment horizontal="center" vertical="center" wrapText="1"/>
      <protection/>
    </xf>
    <xf numFmtId="0" fontId="19" fillId="33" borderId="144" xfId="51" applyFont="1" applyFill="1" applyBorder="1" applyAlignment="1">
      <alignment horizontal="center" vertical="center" wrapText="1"/>
      <protection/>
    </xf>
    <xf numFmtId="0" fontId="19" fillId="33" borderId="145" xfId="51" applyFont="1" applyFill="1" applyBorder="1" applyAlignment="1">
      <alignment horizontal="center" vertical="center" wrapText="1"/>
      <protection/>
    </xf>
    <xf numFmtId="0" fontId="19" fillId="33" borderId="45" xfId="51" applyFont="1" applyFill="1" applyBorder="1" applyAlignment="1">
      <alignment horizontal="center" vertical="center" wrapText="1"/>
      <protection/>
    </xf>
    <xf numFmtId="0" fontId="19" fillId="33" borderId="108" xfId="51" applyFont="1" applyFill="1" applyBorder="1" applyAlignment="1">
      <alignment horizontal="center" vertical="center" wrapText="1"/>
      <protection/>
    </xf>
    <xf numFmtId="0" fontId="12" fillId="33" borderId="66" xfId="51" applyFont="1" applyFill="1" applyBorder="1" applyAlignment="1">
      <alignment horizontal="center" vertical="center" wrapText="1"/>
      <protection/>
    </xf>
    <xf numFmtId="0" fontId="12" fillId="33" borderId="84" xfId="51" applyFont="1" applyFill="1" applyBorder="1" applyAlignment="1">
      <alignment horizontal="center" vertical="center" wrapText="1"/>
      <protection/>
    </xf>
    <xf numFmtId="0" fontId="6" fillId="33" borderId="114" xfId="0" applyFont="1" applyFill="1" applyBorder="1" applyAlignment="1">
      <alignment horizontal="center" vertical="center" wrapText="1"/>
    </xf>
    <xf numFmtId="0" fontId="6" fillId="33" borderId="119" xfId="0" applyFont="1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 vertical="center" wrapText="1"/>
    </xf>
    <xf numFmtId="0" fontId="0" fillId="33" borderId="111" xfId="0" applyFill="1" applyBorder="1" applyAlignment="1">
      <alignment horizontal="center" vertical="center" wrapText="1"/>
    </xf>
    <xf numFmtId="0" fontId="0" fillId="33" borderId="113" xfId="0" applyFill="1" applyBorder="1" applyAlignment="1">
      <alignment horizontal="center" vertical="center" wrapText="1"/>
    </xf>
    <xf numFmtId="0" fontId="0" fillId="33" borderId="129" xfId="0" applyFill="1" applyBorder="1" applyAlignment="1">
      <alignment horizontal="center" vertical="center" wrapText="1"/>
    </xf>
    <xf numFmtId="0" fontId="6" fillId="33" borderId="104" xfId="0" applyFont="1" applyFill="1" applyBorder="1" applyAlignment="1">
      <alignment horizontal="center" vertical="center" wrapText="1"/>
    </xf>
    <xf numFmtId="0" fontId="6" fillId="33" borderId="146" xfId="0" applyFont="1" applyFill="1" applyBorder="1" applyAlignment="1">
      <alignment horizontal="center" vertical="center" wrapText="1"/>
    </xf>
    <xf numFmtId="0" fontId="6" fillId="33" borderId="124" xfId="0" applyFont="1" applyFill="1" applyBorder="1" applyAlignment="1">
      <alignment horizontal="center" vertical="center" wrapText="1"/>
    </xf>
    <xf numFmtId="0" fontId="6" fillId="33" borderId="147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left" vertical="center"/>
    </xf>
    <xf numFmtId="0" fontId="6" fillId="33" borderId="142" xfId="0" applyFont="1" applyFill="1" applyBorder="1" applyAlignment="1">
      <alignment horizontal="left" vertical="center"/>
    </xf>
    <xf numFmtId="0" fontId="6" fillId="33" borderId="148" xfId="0" applyFont="1" applyFill="1" applyBorder="1" applyAlignment="1">
      <alignment horizontal="center" vertical="center" wrapText="1"/>
    </xf>
    <xf numFmtId="0" fontId="6" fillId="33" borderId="121" xfId="0" applyFont="1" applyFill="1" applyBorder="1" applyAlignment="1">
      <alignment horizontal="center" vertical="center" wrapText="1"/>
    </xf>
    <xf numFmtId="0" fontId="6" fillId="33" borderId="114" xfId="0" applyFont="1" applyFill="1" applyBorder="1" applyAlignment="1">
      <alignment horizontal="left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wrapText="1"/>
    </xf>
    <xf numFmtId="0" fontId="0" fillId="33" borderId="114" xfId="0" applyFill="1" applyBorder="1" applyAlignment="1">
      <alignment horizontal="center" wrapText="1"/>
    </xf>
    <xf numFmtId="0" fontId="0" fillId="33" borderId="112" xfId="0" applyFill="1" applyBorder="1" applyAlignment="1">
      <alignment horizontal="center" vertical="center" wrapText="1"/>
    </xf>
    <xf numFmtId="0" fontId="0" fillId="33" borderId="149" xfId="0" applyFill="1" applyBorder="1" applyAlignment="1">
      <alignment horizontal="center" vertical="center" wrapText="1"/>
    </xf>
    <xf numFmtId="0" fontId="27" fillId="33" borderId="150" xfId="0" applyFont="1" applyFill="1" applyBorder="1" applyAlignment="1">
      <alignment horizontal="center" vertical="center"/>
    </xf>
    <xf numFmtId="0" fontId="27" fillId="33" borderId="151" xfId="0" applyFont="1" applyFill="1" applyBorder="1" applyAlignment="1">
      <alignment horizontal="center" vertical="center"/>
    </xf>
    <xf numFmtId="0" fontId="27" fillId="33" borderId="152" xfId="0" applyFont="1" applyFill="1" applyBorder="1" applyAlignment="1">
      <alignment horizontal="center" vertical="center"/>
    </xf>
    <xf numFmtId="0" fontId="0" fillId="33" borderId="131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" fillId="33" borderId="136" xfId="0" applyFont="1" applyFill="1" applyBorder="1" applyAlignment="1">
      <alignment horizontal="left" vertical="center"/>
    </xf>
    <xf numFmtId="0" fontId="6" fillId="33" borderId="137" xfId="0" applyFont="1" applyFill="1" applyBorder="1" applyAlignment="1">
      <alignment horizontal="left" vertical="center"/>
    </xf>
    <xf numFmtId="0" fontId="6" fillId="33" borderId="153" xfId="0" applyFont="1" applyFill="1" applyBorder="1" applyAlignment="1">
      <alignment horizontal="left" vertical="center"/>
    </xf>
    <xf numFmtId="0" fontId="0" fillId="33" borderId="154" xfId="0" applyFill="1" applyBorder="1" applyAlignment="1">
      <alignment horizontal="center" vertical="center" wrapText="1"/>
    </xf>
    <xf numFmtId="0" fontId="0" fillId="33" borderId="146" xfId="0" applyFill="1" applyBorder="1" applyAlignment="1">
      <alignment horizontal="center" vertical="center" wrapText="1"/>
    </xf>
    <xf numFmtId="0" fontId="0" fillId="33" borderId="155" xfId="0" applyFill="1" applyBorder="1" applyAlignment="1">
      <alignment horizontal="center" vertical="center" wrapText="1"/>
    </xf>
    <xf numFmtId="0" fontId="0" fillId="33" borderId="147" xfId="0" applyFill="1" applyBorder="1" applyAlignment="1">
      <alignment horizontal="center" vertical="center" wrapText="1"/>
    </xf>
    <xf numFmtId="0" fontId="6" fillId="33" borderId="114" xfId="0" applyFont="1" applyFill="1" applyBorder="1" applyAlignment="1">
      <alignment horizontal="left" vertical="center"/>
    </xf>
    <xf numFmtId="0" fontId="0" fillId="33" borderId="104" xfId="0" applyFill="1" applyBorder="1" applyAlignment="1">
      <alignment horizontal="center" vertical="center" wrapText="1"/>
    </xf>
    <xf numFmtId="0" fontId="0" fillId="33" borderId="109" xfId="0" applyFill="1" applyBorder="1" applyAlignment="1">
      <alignment horizontal="center" vertical="center" wrapText="1"/>
    </xf>
    <xf numFmtId="0" fontId="0" fillId="33" borderId="108" xfId="0" applyFill="1" applyBorder="1" applyAlignment="1">
      <alignment horizontal="center" vertical="center" wrapText="1"/>
    </xf>
    <xf numFmtId="0" fontId="0" fillId="33" borderId="104" xfId="0" applyFill="1" applyBorder="1" applyAlignment="1">
      <alignment horizontal="left" vertical="center"/>
    </xf>
    <xf numFmtId="0" fontId="0" fillId="33" borderId="146" xfId="0" applyFill="1" applyBorder="1" applyAlignment="1">
      <alignment horizontal="left" vertical="center"/>
    </xf>
    <xf numFmtId="0" fontId="0" fillId="33" borderId="156" xfId="0" applyFill="1" applyBorder="1" applyAlignment="1">
      <alignment horizontal="left" vertical="center"/>
    </xf>
    <xf numFmtId="0" fontId="24" fillId="0" borderId="114" xfId="0" applyFont="1" applyBorder="1" applyAlignment="1">
      <alignment horizontal="center" vertical="center" wrapText="1"/>
    </xf>
    <xf numFmtId="0" fontId="25" fillId="0" borderId="114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right" vertical="center" wrapText="1"/>
    </xf>
    <xf numFmtId="0" fontId="24" fillId="0" borderId="103" xfId="0" applyFont="1" applyBorder="1" applyAlignment="1">
      <alignment horizontal="right" vertical="center" wrapText="1"/>
    </xf>
    <xf numFmtId="0" fontId="24" fillId="0" borderId="142" xfId="0" applyFont="1" applyBorder="1" applyAlignment="1">
      <alignment horizontal="left" vertical="center" wrapText="1"/>
    </xf>
    <xf numFmtId="0" fontId="24" fillId="0" borderId="111" xfId="0" applyFont="1" applyBorder="1" applyAlignment="1">
      <alignment horizontal="left" vertical="center" wrapText="1"/>
    </xf>
    <xf numFmtId="0" fontId="27" fillId="33" borderId="131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132" xfId="0" applyFont="1" applyFill="1" applyBorder="1" applyAlignment="1">
      <alignment horizontal="center" vertical="center"/>
    </xf>
    <xf numFmtId="0" fontId="0" fillId="33" borderId="123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0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3" fillId="33" borderId="98" xfId="52" applyFont="1" applyFill="1" applyBorder="1" applyAlignment="1">
      <alignment horizontal="right" vertical="center" wrapText="1"/>
      <protection/>
    </xf>
    <xf numFmtId="0" fontId="3" fillId="33" borderId="99" xfId="52" applyFont="1" applyFill="1" applyBorder="1" applyAlignment="1">
      <alignment horizontal="right" vertical="center" wrapText="1"/>
      <protection/>
    </xf>
    <xf numFmtId="0" fontId="3" fillId="33" borderId="157" xfId="52" applyFont="1" applyFill="1" applyBorder="1" applyAlignment="1">
      <alignment horizontal="right" vertical="center" wrapText="1"/>
      <protection/>
    </xf>
    <xf numFmtId="0" fontId="10" fillId="33" borderId="114" xfId="52" applyFont="1" applyFill="1" applyBorder="1" applyAlignment="1">
      <alignment horizontal="center" vertical="center" wrapText="1"/>
      <protection/>
    </xf>
    <xf numFmtId="0" fontId="10" fillId="33" borderId="103" xfId="52" applyFont="1" applyFill="1" applyBorder="1" applyAlignment="1">
      <alignment horizontal="center" vertical="center" wrapText="1"/>
      <protection/>
    </xf>
    <xf numFmtId="0" fontId="10" fillId="33" borderId="119" xfId="52" applyFont="1" applyFill="1" applyBorder="1" applyAlignment="1">
      <alignment horizontal="center" vertical="center" wrapText="1"/>
      <protection/>
    </xf>
    <xf numFmtId="0" fontId="10" fillId="33" borderId="92" xfId="51" applyFont="1" applyFill="1" applyBorder="1" applyAlignment="1">
      <alignment horizontal="center" vertical="center" wrapText="1"/>
      <protection/>
    </xf>
    <xf numFmtId="0" fontId="10" fillId="33" borderId="90" xfId="51" applyFont="1" applyFill="1" applyBorder="1" applyAlignment="1">
      <alignment horizontal="center" vertical="center" wrapText="1"/>
      <protection/>
    </xf>
    <xf numFmtId="0" fontId="3" fillId="33" borderId="158" xfId="52" applyFont="1" applyFill="1" applyBorder="1" applyAlignment="1">
      <alignment horizontal="right" vertical="center" wrapText="1"/>
      <protection/>
    </xf>
    <xf numFmtId="0" fontId="3" fillId="33" borderId="17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44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20" xfId="52" applyFont="1" applyFill="1" applyBorder="1" applyAlignment="1">
      <alignment horizontal="center" vertical="center" wrapText="1"/>
      <protection/>
    </xf>
    <xf numFmtId="0" fontId="3" fillId="33" borderId="115" xfId="52" applyFont="1" applyFill="1" applyBorder="1" applyAlignment="1">
      <alignment horizontal="center" vertical="center" wrapText="1"/>
      <protection/>
    </xf>
    <xf numFmtId="0" fontId="3" fillId="33" borderId="81" xfId="52" applyFont="1" applyFill="1" applyBorder="1" applyAlignment="1">
      <alignment horizontal="center" vertical="center" wrapText="1"/>
      <protection/>
    </xf>
    <xf numFmtId="0" fontId="3" fillId="33" borderId="116" xfId="52" applyFont="1" applyFill="1" applyBorder="1" applyAlignment="1">
      <alignment horizontal="center" vertical="center" wrapText="1"/>
      <protection/>
    </xf>
    <xf numFmtId="0" fontId="12" fillId="33" borderId="136" xfId="52" applyFont="1" applyFill="1" applyBorder="1" applyAlignment="1">
      <alignment horizontal="center" vertical="center" wrapText="1"/>
      <protection/>
    </xf>
    <xf numFmtId="0" fontId="12" fillId="33" borderId="137" xfId="52" applyFont="1" applyFill="1" applyBorder="1" applyAlignment="1">
      <alignment horizontal="center" vertical="center" wrapText="1"/>
      <protection/>
    </xf>
    <xf numFmtId="0" fontId="12" fillId="33" borderId="153" xfId="52" applyFont="1" applyFill="1" applyBorder="1" applyAlignment="1">
      <alignment horizontal="center" vertical="center" wrapText="1"/>
      <protection/>
    </xf>
    <xf numFmtId="0" fontId="10" fillId="33" borderId="126" xfId="52" applyFont="1" applyFill="1" applyBorder="1" applyAlignment="1">
      <alignment horizontal="center" vertical="center" wrapText="1"/>
      <protection/>
    </xf>
    <xf numFmtId="0" fontId="10" fillId="33" borderId="129" xfId="52" applyFont="1" applyFill="1" applyBorder="1" applyAlignment="1">
      <alignment horizontal="center" vertical="center" wrapText="1"/>
      <protection/>
    </xf>
    <xf numFmtId="0" fontId="10" fillId="33" borderId="112" xfId="52" applyFont="1" applyFill="1" applyBorder="1" applyAlignment="1">
      <alignment horizontal="center" vertical="center" wrapText="1"/>
      <protection/>
    </xf>
    <xf numFmtId="0" fontId="10" fillId="33" borderId="57" xfId="51" applyFont="1" applyFill="1" applyBorder="1" applyAlignment="1">
      <alignment horizontal="center" vertical="center" wrapText="1"/>
      <protection/>
    </xf>
    <xf numFmtId="0" fontId="10" fillId="33" borderId="135" xfId="51" applyFont="1" applyFill="1" applyBorder="1" applyAlignment="1">
      <alignment horizontal="center" vertical="center" wrapText="1"/>
      <protection/>
    </xf>
    <xf numFmtId="0" fontId="3" fillId="34" borderId="114" xfId="52" applyFont="1" applyFill="1" applyBorder="1" applyAlignment="1">
      <alignment horizontal="center" vertical="center" wrapText="1"/>
      <protection/>
    </xf>
    <xf numFmtId="0" fontId="9" fillId="34" borderId="114" xfId="52" applyFont="1" applyFill="1" applyBorder="1" applyAlignment="1">
      <alignment horizontal="center" vertical="center" wrapText="1"/>
      <protection/>
    </xf>
    <xf numFmtId="0" fontId="12" fillId="34" borderId="114" xfId="52" applyFont="1" applyFill="1" applyBorder="1" applyAlignment="1">
      <alignment horizontal="right" vertical="center" wrapText="1"/>
      <protection/>
    </xf>
    <xf numFmtId="0" fontId="12" fillId="34" borderId="103" xfId="52" applyFont="1" applyFill="1" applyBorder="1" applyAlignment="1">
      <alignment horizontal="right" vertical="center" wrapText="1"/>
      <protection/>
    </xf>
    <xf numFmtId="0" fontId="12" fillId="34" borderId="111" xfId="52" applyFont="1" applyFill="1" applyBorder="1" applyAlignment="1">
      <alignment horizontal="left" vertical="center" wrapText="1"/>
      <protection/>
    </xf>
    <xf numFmtId="0" fontId="12" fillId="34" borderId="114" xfId="52" applyFont="1" applyFill="1" applyBorder="1" applyAlignment="1">
      <alignment horizontal="left" vertical="center" wrapText="1"/>
      <protection/>
    </xf>
    <xf numFmtId="0" fontId="3" fillId="34" borderId="0" xfId="52" applyFont="1" applyFill="1" applyAlignment="1">
      <alignment horizontal="left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4" xfId="51" applyFont="1" applyFill="1" applyBorder="1" applyAlignment="1">
      <alignment horizontal="center" vertical="center" wrapText="1"/>
      <protection/>
    </xf>
    <xf numFmtId="0" fontId="10" fillId="33" borderId="44" xfId="51" applyFont="1" applyFill="1" applyBorder="1" applyAlignment="1">
      <alignment horizontal="center" vertical="center" wrapText="1"/>
      <protection/>
    </xf>
    <xf numFmtId="0" fontId="10" fillId="33" borderId="23" xfId="51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115" xfId="51" applyFont="1" applyFill="1" applyBorder="1" applyAlignment="1">
      <alignment horizontal="center" vertical="center" wrapText="1"/>
      <protection/>
    </xf>
    <xf numFmtId="0" fontId="10" fillId="33" borderId="81" xfId="51" applyFont="1" applyFill="1" applyBorder="1" applyAlignment="1">
      <alignment horizontal="center" vertical="center" wrapText="1"/>
      <protection/>
    </xf>
    <xf numFmtId="0" fontId="10" fillId="33" borderId="116" xfId="51" applyFont="1" applyFill="1" applyBorder="1" applyAlignment="1">
      <alignment horizontal="center" vertical="center" wrapText="1"/>
      <protection/>
    </xf>
    <xf numFmtId="0" fontId="12" fillId="33" borderId="41" xfId="51" applyFont="1" applyFill="1" applyBorder="1" applyAlignment="1">
      <alignment horizontal="center" vertical="center" wrapText="1"/>
      <protection/>
    </xf>
    <xf numFmtId="0" fontId="12" fillId="33" borderId="42" xfId="51" applyFont="1" applyFill="1" applyBorder="1" applyAlignment="1">
      <alignment horizontal="center" vertical="center" wrapText="1"/>
      <protection/>
    </xf>
    <xf numFmtId="0" fontId="12" fillId="33" borderId="159" xfId="51" applyFont="1" applyFill="1" applyBorder="1" applyAlignment="1">
      <alignment horizontal="center" vertical="center" wrapText="1"/>
      <protection/>
    </xf>
    <xf numFmtId="0" fontId="3" fillId="33" borderId="160" xfId="51" applyFont="1" applyFill="1" applyBorder="1" applyAlignment="1">
      <alignment horizontal="center" vertical="center" wrapText="1"/>
      <protection/>
    </xf>
    <xf numFmtId="0" fontId="3" fillId="33" borderId="147" xfId="51" applyFont="1" applyFill="1" applyBorder="1" applyAlignment="1">
      <alignment horizontal="center" vertical="center" wrapText="1"/>
      <protection/>
    </xf>
    <xf numFmtId="0" fontId="3" fillId="33" borderId="96" xfId="51" applyFont="1" applyFill="1" applyBorder="1" applyAlignment="1">
      <alignment horizontal="center" vertical="center" wrapText="1"/>
      <protection/>
    </xf>
    <xf numFmtId="0" fontId="3" fillId="33" borderId="161" xfId="51" applyFont="1" applyFill="1" applyBorder="1" applyAlignment="1">
      <alignment horizontal="center" vertical="center" wrapText="1"/>
      <protection/>
    </xf>
    <xf numFmtId="0" fontId="19" fillId="33" borderId="41" xfId="51" applyFont="1" applyFill="1" applyBorder="1" applyAlignment="1">
      <alignment horizontal="center" vertical="center" wrapText="1"/>
      <protection/>
    </xf>
    <xf numFmtId="0" fontId="12" fillId="34" borderId="146" xfId="52" applyFont="1" applyFill="1" applyBorder="1" applyAlignment="1">
      <alignment horizontal="center" vertical="center" wrapText="1"/>
      <protection/>
    </xf>
    <xf numFmtId="0" fontId="12" fillId="34" borderId="147" xfId="52" applyFont="1" applyFill="1" applyBorder="1" applyAlignment="1">
      <alignment horizontal="center" vertical="center" wrapText="1"/>
      <protection/>
    </xf>
    <xf numFmtId="0" fontId="12" fillId="34" borderId="142" xfId="52" applyFont="1" applyFill="1" applyBorder="1" applyAlignment="1">
      <alignment horizontal="right" vertical="center" wrapText="1"/>
      <protection/>
    </xf>
    <xf numFmtId="0" fontId="12" fillId="34" borderId="162" xfId="52" applyFont="1" applyFill="1" applyBorder="1" applyAlignment="1">
      <alignment horizontal="center" vertical="center" wrapText="1"/>
      <protection/>
    </xf>
    <xf numFmtId="0" fontId="12" fillId="34" borderId="0" xfId="52" applyFont="1" applyFill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2" fillId="33" borderId="163" xfId="51" applyFont="1" applyFill="1" applyBorder="1" applyAlignment="1">
      <alignment horizontal="center" vertical="center" wrapText="1"/>
      <protection/>
    </xf>
    <xf numFmtId="0" fontId="32" fillId="33" borderId="164" xfId="51" applyFont="1" applyFill="1" applyBorder="1" applyAlignment="1">
      <alignment horizontal="center" vertical="center" wrapText="1"/>
      <protection/>
    </xf>
    <xf numFmtId="0" fontId="3" fillId="33" borderId="41" xfId="51" applyFont="1" applyFill="1" applyBorder="1" applyAlignment="1">
      <alignment horizontal="center" vertical="center" wrapText="1"/>
      <protection/>
    </xf>
    <xf numFmtId="0" fontId="3" fillId="33" borderId="42" xfId="51" applyFont="1" applyFill="1" applyBorder="1" applyAlignment="1">
      <alignment horizontal="center" vertical="center" wrapText="1"/>
      <protection/>
    </xf>
    <xf numFmtId="0" fontId="3" fillId="33" borderId="159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M4" sqref="M4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21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288" t="s">
        <v>1</v>
      </c>
      <c r="B2" s="289"/>
      <c r="C2" s="289"/>
      <c r="D2" s="289"/>
      <c r="E2" s="289"/>
      <c r="F2" s="289"/>
      <c r="G2" s="289"/>
      <c r="H2" s="292" t="s">
        <v>2</v>
      </c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4"/>
      <c r="AF2" s="3"/>
      <c r="AG2" s="3"/>
      <c r="AH2" s="3"/>
      <c r="AI2" s="3"/>
      <c r="AJ2" s="3"/>
    </row>
    <row r="3" spans="1:36" ht="16.5" customHeight="1" thickBot="1">
      <c r="A3" s="290"/>
      <c r="B3" s="291"/>
      <c r="C3" s="291"/>
      <c r="D3" s="291"/>
      <c r="E3" s="291"/>
      <c r="F3" s="291"/>
      <c r="G3" s="291"/>
      <c r="H3" s="295" t="s">
        <v>192</v>
      </c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 t="s">
        <v>193</v>
      </c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8"/>
      <c r="AF3" s="4"/>
      <c r="AG3" s="4"/>
      <c r="AH3" s="4"/>
      <c r="AI3" s="4"/>
      <c r="AJ3" s="4"/>
    </row>
    <row r="4" spans="1:36" ht="18" customHeight="1" thickBot="1">
      <c r="A4" s="5"/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6.25" customHeight="1">
      <c r="A5" s="8" t="s">
        <v>0</v>
      </c>
      <c r="B5" s="264" t="s">
        <v>3</v>
      </c>
      <c r="C5" s="264" t="s">
        <v>4</v>
      </c>
      <c r="D5" s="267" t="s">
        <v>5</v>
      </c>
      <c r="E5" s="299"/>
      <c r="F5" s="302" t="s">
        <v>6</v>
      </c>
      <c r="G5" s="303"/>
      <c r="H5" s="306" t="s">
        <v>7</v>
      </c>
      <c r="I5" s="280"/>
      <c r="J5" s="308" t="s">
        <v>8</v>
      </c>
      <c r="K5" s="309"/>
      <c r="L5" s="309"/>
      <c r="M5" s="309"/>
      <c r="N5" s="309"/>
      <c r="O5" s="274"/>
      <c r="P5" s="279" t="s">
        <v>9</v>
      </c>
      <c r="Q5" s="287"/>
      <c r="R5" s="9" t="s">
        <v>10</v>
      </c>
      <c r="S5" s="10"/>
      <c r="T5" s="279" t="s">
        <v>11</v>
      </c>
      <c r="U5" s="287"/>
      <c r="V5" s="279" t="s">
        <v>12</v>
      </c>
      <c r="W5" s="287"/>
      <c r="X5" s="279" t="s">
        <v>13</v>
      </c>
      <c r="Y5" s="287"/>
      <c r="Z5" s="279" t="s">
        <v>14</v>
      </c>
      <c r="AA5" s="287"/>
      <c r="AB5" s="279" t="s">
        <v>15</v>
      </c>
      <c r="AC5" s="287"/>
      <c r="AD5" s="279" t="s">
        <v>16</v>
      </c>
      <c r="AE5" s="280"/>
      <c r="AI5" s="1"/>
      <c r="AJ5" s="1"/>
    </row>
    <row r="6" spans="1:36" ht="46.5" customHeight="1">
      <c r="A6" s="11" t="s">
        <v>17</v>
      </c>
      <c r="B6" s="265"/>
      <c r="C6" s="265"/>
      <c r="D6" s="300"/>
      <c r="E6" s="301"/>
      <c r="F6" s="304"/>
      <c r="G6" s="305"/>
      <c r="H6" s="307"/>
      <c r="I6" s="258"/>
      <c r="J6" s="283" t="s">
        <v>18</v>
      </c>
      <c r="K6" s="284"/>
      <c r="L6" s="285" t="s">
        <v>19</v>
      </c>
      <c r="M6" s="284"/>
      <c r="N6" s="285" t="s">
        <v>20</v>
      </c>
      <c r="O6" s="286"/>
      <c r="P6" s="281"/>
      <c r="Q6" s="276"/>
      <c r="R6" s="261" t="s">
        <v>21</v>
      </c>
      <c r="S6" s="286"/>
      <c r="T6" s="281"/>
      <c r="U6" s="276"/>
      <c r="V6" s="281"/>
      <c r="W6" s="276"/>
      <c r="X6" s="281"/>
      <c r="Y6" s="276"/>
      <c r="Z6" s="281"/>
      <c r="AA6" s="276"/>
      <c r="AB6" s="281"/>
      <c r="AC6" s="276"/>
      <c r="AD6" s="281"/>
      <c r="AE6" s="282"/>
      <c r="AI6" s="1"/>
      <c r="AJ6" s="1"/>
    </row>
    <row r="7" spans="1:36" s="21" customFormat="1" ht="20.25" customHeight="1" thickBot="1">
      <c r="A7" s="12" t="s">
        <v>0</v>
      </c>
      <c r="B7" s="266"/>
      <c r="C7" s="266"/>
      <c r="D7" s="13" t="s">
        <v>22</v>
      </c>
      <c r="E7" s="13" t="s">
        <v>23</v>
      </c>
      <c r="F7" s="14" t="s">
        <v>24</v>
      </c>
      <c r="G7" s="15" t="s">
        <v>25</v>
      </c>
      <c r="H7" s="16" t="s">
        <v>24</v>
      </c>
      <c r="I7" s="15" t="s">
        <v>25</v>
      </c>
      <c r="J7" s="16" t="s">
        <v>24</v>
      </c>
      <c r="K7" s="17" t="s">
        <v>25</v>
      </c>
      <c r="L7" s="14" t="s">
        <v>24</v>
      </c>
      <c r="M7" s="17" t="s">
        <v>25</v>
      </c>
      <c r="N7" s="14" t="s">
        <v>24</v>
      </c>
      <c r="O7" s="17" t="s">
        <v>25</v>
      </c>
      <c r="P7" s="18" t="s">
        <v>24</v>
      </c>
      <c r="Q7" s="19" t="s">
        <v>25</v>
      </c>
      <c r="R7" s="14" t="s">
        <v>24</v>
      </c>
      <c r="S7" s="17" t="s">
        <v>25</v>
      </c>
      <c r="T7" s="18" t="s">
        <v>24</v>
      </c>
      <c r="U7" s="19" t="s">
        <v>25</v>
      </c>
      <c r="V7" s="18" t="s">
        <v>24</v>
      </c>
      <c r="W7" s="19" t="s">
        <v>25</v>
      </c>
      <c r="X7" s="18" t="s">
        <v>24</v>
      </c>
      <c r="Y7" s="19" t="s">
        <v>25</v>
      </c>
      <c r="Z7" s="18" t="s">
        <v>24</v>
      </c>
      <c r="AA7" s="19" t="s">
        <v>25</v>
      </c>
      <c r="AB7" s="18" t="s">
        <v>24</v>
      </c>
      <c r="AC7" s="19" t="s">
        <v>25</v>
      </c>
      <c r="AD7" s="18" t="s">
        <v>24</v>
      </c>
      <c r="AE7" s="20" t="s">
        <v>25</v>
      </c>
      <c r="AI7" s="22"/>
      <c r="AJ7" s="22"/>
    </row>
    <row r="8" spans="1:36" ht="21" customHeight="1">
      <c r="A8" s="23">
        <v>1</v>
      </c>
      <c r="B8" s="24" t="s">
        <v>26</v>
      </c>
      <c r="C8" s="25" t="s">
        <v>27</v>
      </c>
      <c r="D8" s="26">
        <f aca="true" t="shared" si="0" ref="D8:D16">H8-F8</f>
        <v>17</v>
      </c>
      <c r="E8" s="27">
        <f aca="true" t="shared" si="1" ref="E8:E17">100-(F8/H8%)</f>
        <v>3.281853281853273</v>
      </c>
      <c r="F8" s="28">
        <v>501</v>
      </c>
      <c r="G8" s="29">
        <v>300</v>
      </c>
      <c r="H8" s="30">
        <v>518</v>
      </c>
      <c r="I8" s="30">
        <v>305</v>
      </c>
      <c r="J8" s="30">
        <v>498</v>
      </c>
      <c r="K8" s="30">
        <v>291</v>
      </c>
      <c r="L8" s="30">
        <v>24</v>
      </c>
      <c r="M8" s="30">
        <v>18</v>
      </c>
      <c r="N8" s="30">
        <v>21</v>
      </c>
      <c r="O8" s="30">
        <v>14</v>
      </c>
      <c r="P8" s="30">
        <v>0</v>
      </c>
      <c r="Q8" s="30">
        <v>0</v>
      </c>
      <c r="R8" s="30">
        <v>0</v>
      </c>
      <c r="S8" s="30">
        <v>0</v>
      </c>
      <c r="T8" s="30">
        <v>11</v>
      </c>
      <c r="U8" s="30">
        <v>11</v>
      </c>
      <c r="V8" s="30">
        <v>1</v>
      </c>
      <c r="W8" s="30">
        <v>1</v>
      </c>
      <c r="X8" s="30">
        <v>119</v>
      </c>
      <c r="Y8" s="30">
        <v>72</v>
      </c>
      <c r="Z8" s="30">
        <v>46</v>
      </c>
      <c r="AA8" s="30">
        <v>27</v>
      </c>
      <c r="AB8" s="30">
        <v>63</v>
      </c>
      <c r="AC8" s="30">
        <v>63</v>
      </c>
      <c r="AD8" s="31">
        <v>107</v>
      </c>
      <c r="AE8" s="32">
        <v>53</v>
      </c>
      <c r="AI8" s="33"/>
      <c r="AJ8" s="33"/>
    </row>
    <row r="9" spans="1:36" ht="21" customHeight="1">
      <c r="A9" s="34">
        <v>2</v>
      </c>
      <c r="B9" s="35" t="s">
        <v>28</v>
      </c>
      <c r="C9" s="36" t="s">
        <v>29</v>
      </c>
      <c r="D9" s="37">
        <f t="shared" si="0"/>
        <v>10</v>
      </c>
      <c r="E9" s="38">
        <f t="shared" si="1"/>
        <v>8.474576271186436</v>
      </c>
      <c r="F9" s="28">
        <v>108</v>
      </c>
      <c r="G9" s="29">
        <v>75</v>
      </c>
      <c r="H9" s="30">
        <v>118</v>
      </c>
      <c r="I9" s="30">
        <v>77</v>
      </c>
      <c r="J9" s="30">
        <v>112</v>
      </c>
      <c r="K9" s="30">
        <v>72</v>
      </c>
      <c r="L9" s="30">
        <v>9</v>
      </c>
      <c r="M9" s="30">
        <v>4</v>
      </c>
      <c r="N9" s="30">
        <v>6</v>
      </c>
      <c r="O9" s="30">
        <v>5</v>
      </c>
      <c r="P9" s="30">
        <v>118</v>
      </c>
      <c r="Q9" s="30">
        <v>77</v>
      </c>
      <c r="R9" s="30">
        <v>6</v>
      </c>
      <c r="S9" s="30">
        <v>2</v>
      </c>
      <c r="T9" s="30">
        <v>6</v>
      </c>
      <c r="U9" s="30">
        <v>4</v>
      </c>
      <c r="V9" s="30">
        <v>0</v>
      </c>
      <c r="W9" s="30">
        <v>0</v>
      </c>
      <c r="X9" s="30">
        <v>28</v>
      </c>
      <c r="Y9" s="30">
        <v>20</v>
      </c>
      <c r="Z9" s="30">
        <v>12</v>
      </c>
      <c r="AA9" s="30">
        <v>9</v>
      </c>
      <c r="AB9" s="30">
        <v>22</v>
      </c>
      <c r="AC9" s="30">
        <v>22</v>
      </c>
      <c r="AD9" s="39">
        <v>26</v>
      </c>
      <c r="AE9" s="40">
        <v>11</v>
      </c>
      <c r="AI9" s="33"/>
      <c r="AJ9" s="33"/>
    </row>
    <row r="10" spans="1:36" ht="21" customHeight="1">
      <c r="A10" s="34">
        <v>3</v>
      </c>
      <c r="B10" s="35" t="s">
        <v>30</v>
      </c>
      <c r="C10" s="36" t="s">
        <v>31</v>
      </c>
      <c r="D10" s="37">
        <f t="shared" si="0"/>
        <v>5</v>
      </c>
      <c r="E10" s="38">
        <f t="shared" si="1"/>
        <v>6.944444444444443</v>
      </c>
      <c r="F10" s="28">
        <v>67</v>
      </c>
      <c r="G10" s="29">
        <v>40</v>
      </c>
      <c r="H10" s="30">
        <v>72</v>
      </c>
      <c r="I10" s="30">
        <v>41</v>
      </c>
      <c r="J10" s="30">
        <v>62</v>
      </c>
      <c r="K10" s="30">
        <v>37</v>
      </c>
      <c r="L10" s="30">
        <v>1</v>
      </c>
      <c r="M10" s="30">
        <v>0</v>
      </c>
      <c r="N10" s="30">
        <v>10</v>
      </c>
      <c r="O10" s="30">
        <v>4</v>
      </c>
      <c r="P10" s="30">
        <v>57</v>
      </c>
      <c r="Q10" s="30">
        <v>30</v>
      </c>
      <c r="R10" s="30">
        <v>7</v>
      </c>
      <c r="S10" s="30">
        <v>3</v>
      </c>
      <c r="T10" s="30">
        <v>4</v>
      </c>
      <c r="U10" s="30">
        <v>3</v>
      </c>
      <c r="V10" s="30">
        <v>0</v>
      </c>
      <c r="W10" s="30">
        <v>0</v>
      </c>
      <c r="X10" s="30">
        <v>20</v>
      </c>
      <c r="Y10" s="30">
        <v>10</v>
      </c>
      <c r="Z10" s="30">
        <v>13</v>
      </c>
      <c r="AA10" s="30">
        <v>7</v>
      </c>
      <c r="AB10" s="30">
        <v>11</v>
      </c>
      <c r="AC10" s="30">
        <v>11</v>
      </c>
      <c r="AD10" s="39">
        <v>9</v>
      </c>
      <c r="AE10" s="40">
        <v>6</v>
      </c>
      <c r="AI10" s="33"/>
      <c r="AJ10" s="33"/>
    </row>
    <row r="11" spans="1:36" ht="21" customHeight="1">
      <c r="A11" s="34">
        <v>4</v>
      </c>
      <c r="B11" s="35" t="s">
        <v>32</v>
      </c>
      <c r="C11" s="36" t="s">
        <v>33</v>
      </c>
      <c r="D11" s="37">
        <f t="shared" si="0"/>
        <v>-2</v>
      </c>
      <c r="E11" s="38">
        <f t="shared" si="1"/>
        <v>-2.702702702702709</v>
      </c>
      <c r="F11" s="28">
        <v>76</v>
      </c>
      <c r="G11" s="29">
        <v>53</v>
      </c>
      <c r="H11" s="30">
        <v>74</v>
      </c>
      <c r="I11" s="30">
        <v>48</v>
      </c>
      <c r="J11" s="30">
        <v>69</v>
      </c>
      <c r="K11" s="30">
        <v>47</v>
      </c>
      <c r="L11" s="30">
        <v>4</v>
      </c>
      <c r="M11" s="30">
        <v>2</v>
      </c>
      <c r="N11" s="30">
        <v>5</v>
      </c>
      <c r="O11" s="30">
        <v>1</v>
      </c>
      <c r="P11" s="30">
        <v>74</v>
      </c>
      <c r="Q11" s="30">
        <v>48</v>
      </c>
      <c r="R11" s="30">
        <v>6</v>
      </c>
      <c r="S11" s="30">
        <v>2</v>
      </c>
      <c r="T11" s="30">
        <v>4</v>
      </c>
      <c r="U11" s="30">
        <v>2</v>
      </c>
      <c r="V11" s="30">
        <v>0</v>
      </c>
      <c r="W11" s="30">
        <v>0</v>
      </c>
      <c r="X11" s="30">
        <v>25</v>
      </c>
      <c r="Y11" s="30">
        <v>13</v>
      </c>
      <c r="Z11" s="30">
        <v>9</v>
      </c>
      <c r="AA11" s="30">
        <v>5</v>
      </c>
      <c r="AB11" s="30">
        <v>16</v>
      </c>
      <c r="AC11" s="30">
        <v>16</v>
      </c>
      <c r="AD11" s="39">
        <v>13</v>
      </c>
      <c r="AE11" s="40">
        <v>7</v>
      </c>
      <c r="AI11" s="33"/>
      <c r="AJ11" s="33"/>
    </row>
    <row r="12" spans="1:36" ht="21" customHeight="1">
      <c r="A12" s="34">
        <v>5</v>
      </c>
      <c r="B12" s="35" t="s">
        <v>34</v>
      </c>
      <c r="C12" s="36" t="s">
        <v>35</v>
      </c>
      <c r="D12" s="37">
        <f t="shared" si="0"/>
        <v>8</v>
      </c>
      <c r="E12" s="38">
        <f t="shared" si="1"/>
        <v>8.695652173913047</v>
      </c>
      <c r="F12" s="28">
        <v>84</v>
      </c>
      <c r="G12" s="29">
        <v>55</v>
      </c>
      <c r="H12" s="30">
        <v>92</v>
      </c>
      <c r="I12" s="30">
        <v>55</v>
      </c>
      <c r="J12" s="30">
        <v>88</v>
      </c>
      <c r="K12" s="30">
        <v>53</v>
      </c>
      <c r="L12" s="30">
        <v>1</v>
      </c>
      <c r="M12" s="30">
        <v>0</v>
      </c>
      <c r="N12" s="30">
        <v>4</v>
      </c>
      <c r="O12" s="30">
        <v>2</v>
      </c>
      <c r="P12" s="30">
        <v>92</v>
      </c>
      <c r="Q12" s="30">
        <v>55</v>
      </c>
      <c r="R12" s="30">
        <v>7</v>
      </c>
      <c r="S12" s="30">
        <v>2</v>
      </c>
      <c r="T12" s="30">
        <v>4</v>
      </c>
      <c r="U12" s="30">
        <v>4</v>
      </c>
      <c r="V12" s="30">
        <v>0</v>
      </c>
      <c r="W12" s="30">
        <v>0</v>
      </c>
      <c r="X12" s="30">
        <v>23</v>
      </c>
      <c r="Y12" s="30">
        <v>11</v>
      </c>
      <c r="Z12" s="30">
        <v>7</v>
      </c>
      <c r="AA12" s="30">
        <v>4</v>
      </c>
      <c r="AB12" s="30">
        <v>16</v>
      </c>
      <c r="AC12" s="30">
        <v>16</v>
      </c>
      <c r="AD12" s="39">
        <v>22</v>
      </c>
      <c r="AE12" s="40">
        <v>14</v>
      </c>
      <c r="AI12" s="33"/>
      <c r="AJ12" s="33"/>
    </row>
    <row r="13" spans="1:36" ht="21" customHeight="1">
      <c r="A13" s="34">
        <v>6</v>
      </c>
      <c r="B13" s="35" t="s">
        <v>36</v>
      </c>
      <c r="C13" s="36" t="s">
        <v>37</v>
      </c>
      <c r="D13" s="37">
        <f t="shared" si="0"/>
        <v>10</v>
      </c>
      <c r="E13" s="38">
        <f t="shared" si="1"/>
        <v>13.333333333333329</v>
      </c>
      <c r="F13" s="28">
        <v>65</v>
      </c>
      <c r="G13" s="29">
        <v>43</v>
      </c>
      <c r="H13" s="30">
        <v>75</v>
      </c>
      <c r="I13" s="30">
        <v>47</v>
      </c>
      <c r="J13" s="30">
        <v>73</v>
      </c>
      <c r="K13" s="30">
        <v>45</v>
      </c>
      <c r="L13" s="30">
        <v>4</v>
      </c>
      <c r="M13" s="30">
        <v>2</v>
      </c>
      <c r="N13" s="30">
        <v>2</v>
      </c>
      <c r="O13" s="30">
        <v>2</v>
      </c>
      <c r="P13" s="30">
        <v>75</v>
      </c>
      <c r="Q13" s="30">
        <v>47</v>
      </c>
      <c r="R13" s="30">
        <v>12</v>
      </c>
      <c r="S13" s="30">
        <v>5</v>
      </c>
      <c r="T13" s="30">
        <v>2</v>
      </c>
      <c r="U13" s="30">
        <v>1</v>
      </c>
      <c r="V13" s="30">
        <v>0</v>
      </c>
      <c r="W13" s="30">
        <v>0</v>
      </c>
      <c r="X13" s="30">
        <v>22</v>
      </c>
      <c r="Y13" s="30">
        <v>12</v>
      </c>
      <c r="Z13" s="30">
        <v>4</v>
      </c>
      <c r="AA13" s="30">
        <v>3</v>
      </c>
      <c r="AB13" s="30">
        <v>10</v>
      </c>
      <c r="AC13" s="30">
        <v>10</v>
      </c>
      <c r="AD13" s="39">
        <v>21</v>
      </c>
      <c r="AE13" s="40">
        <v>9</v>
      </c>
      <c r="AI13" s="33"/>
      <c r="AJ13" s="33"/>
    </row>
    <row r="14" spans="1:36" ht="21" customHeight="1">
      <c r="A14" s="34">
        <v>7</v>
      </c>
      <c r="B14" s="35" t="s">
        <v>38</v>
      </c>
      <c r="C14" s="36" t="s">
        <v>39</v>
      </c>
      <c r="D14" s="37">
        <f t="shared" si="0"/>
        <v>-18</v>
      </c>
      <c r="E14" s="38">
        <f t="shared" si="1"/>
        <v>-9.523809523809533</v>
      </c>
      <c r="F14" s="28">
        <v>207</v>
      </c>
      <c r="G14" s="29">
        <v>134</v>
      </c>
      <c r="H14" s="30">
        <v>189</v>
      </c>
      <c r="I14" s="30">
        <v>119</v>
      </c>
      <c r="J14" s="30">
        <v>175</v>
      </c>
      <c r="K14" s="30">
        <v>108</v>
      </c>
      <c r="L14" s="30">
        <v>4</v>
      </c>
      <c r="M14" s="30">
        <v>2</v>
      </c>
      <c r="N14" s="30">
        <v>14</v>
      </c>
      <c r="O14" s="30">
        <v>11</v>
      </c>
      <c r="P14" s="30">
        <v>128</v>
      </c>
      <c r="Q14" s="30">
        <v>74</v>
      </c>
      <c r="R14" s="30">
        <v>10</v>
      </c>
      <c r="S14" s="30">
        <v>4</v>
      </c>
      <c r="T14" s="30">
        <v>10</v>
      </c>
      <c r="U14" s="30">
        <v>5</v>
      </c>
      <c r="V14" s="30">
        <v>0</v>
      </c>
      <c r="W14" s="30">
        <v>0</v>
      </c>
      <c r="X14" s="30">
        <v>62</v>
      </c>
      <c r="Y14" s="30">
        <v>41</v>
      </c>
      <c r="Z14" s="30">
        <v>22</v>
      </c>
      <c r="AA14" s="30">
        <v>17</v>
      </c>
      <c r="AB14" s="30">
        <v>29</v>
      </c>
      <c r="AC14" s="30">
        <v>29</v>
      </c>
      <c r="AD14" s="39">
        <v>30</v>
      </c>
      <c r="AE14" s="40">
        <v>20</v>
      </c>
      <c r="AI14" s="33"/>
      <c r="AJ14" s="33"/>
    </row>
    <row r="15" spans="1:36" ht="21" customHeight="1">
      <c r="A15" s="34">
        <v>8</v>
      </c>
      <c r="B15" s="35" t="s">
        <v>26</v>
      </c>
      <c r="C15" s="36" t="s">
        <v>40</v>
      </c>
      <c r="D15" s="37">
        <f t="shared" si="0"/>
        <v>11</v>
      </c>
      <c r="E15" s="38">
        <f t="shared" si="1"/>
        <v>7.382550335570471</v>
      </c>
      <c r="F15" s="28">
        <v>138</v>
      </c>
      <c r="G15" s="29">
        <v>94</v>
      </c>
      <c r="H15" s="30">
        <v>149</v>
      </c>
      <c r="I15" s="30">
        <v>102</v>
      </c>
      <c r="J15" s="30">
        <v>142</v>
      </c>
      <c r="K15" s="30">
        <v>96</v>
      </c>
      <c r="L15" s="30">
        <v>3</v>
      </c>
      <c r="M15" s="30">
        <v>1</v>
      </c>
      <c r="N15" s="30">
        <v>8</v>
      </c>
      <c r="O15" s="30">
        <v>7</v>
      </c>
      <c r="P15" s="30">
        <v>150</v>
      </c>
      <c r="Q15" s="30">
        <v>103</v>
      </c>
      <c r="R15" s="30">
        <v>8</v>
      </c>
      <c r="S15" s="30">
        <v>5</v>
      </c>
      <c r="T15" s="30">
        <v>11</v>
      </c>
      <c r="U15" s="30">
        <v>8</v>
      </c>
      <c r="V15" s="30">
        <v>0</v>
      </c>
      <c r="W15" s="30">
        <v>0</v>
      </c>
      <c r="X15" s="30">
        <v>31</v>
      </c>
      <c r="Y15" s="30">
        <v>21</v>
      </c>
      <c r="Z15" s="30">
        <v>17</v>
      </c>
      <c r="AA15" s="30">
        <v>13</v>
      </c>
      <c r="AB15" s="30">
        <v>19</v>
      </c>
      <c r="AC15" s="30">
        <v>19</v>
      </c>
      <c r="AD15" s="39">
        <v>37</v>
      </c>
      <c r="AE15" s="40">
        <v>23</v>
      </c>
      <c r="AI15" s="33"/>
      <c r="AJ15" s="33"/>
    </row>
    <row r="16" spans="1:36" ht="21" customHeight="1" thickBot="1">
      <c r="A16" s="23">
        <v>9</v>
      </c>
      <c r="B16" s="24" t="s">
        <v>41</v>
      </c>
      <c r="C16" s="25" t="s">
        <v>42</v>
      </c>
      <c r="D16" s="41">
        <f t="shared" si="0"/>
        <v>7</v>
      </c>
      <c r="E16" s="42">
        <f t="shared" si="1"/>
        <v>3.381642512077292</v>
      </c>
      <c r="F16" s="43">
        <v>200</v>
      </c>
      <c r="G16" s="44">
        <v>124</v>
      </c>
      <c r="H16" s="30">
        <v>207</v>
      </c>
      <c r="I16" s="30">
        <v>122</v>
      </c>
      <c r="J16" s="30">
        <v>197</v>
      </c>
      <c r="K16" s="30">
        <v>118</v>
      </c>
      <c r="L16" s="30">
        <v>10</v>
      </c>
      <c r="M16" s="30">
        <v>5</v>
      </c>
      <c r="N16" s="30">
        <v>10</v>
      </c>
      <c r="O16" s="30">
        <v>4</v>
      </c>
      <c r="P16" s="30">
        <v>207</v>
      </c>
      <c r="Q16" s="30">
        <v>122</v>
      </c>
      <c r="R16" s="30">
        <v>28</v>
      </c>
      <c r="S16" s="30">
        <v>14</v>
      </c>
      <c r="T16" s="30">
        <v>11</v>
      </c>
      <c r="U16" s="30">
        <v>6</v>
      </c>
      <c r="V16" s="30">
        <v>0</v>
      </c>
      <c r="W16" s="30">
        <v>0</v>
      </c>
      <c r="X16" s="30">
        <v>55</v>
      </c>
      <c r="Y16" s="30">
        <v>28</v>
      </c>
      <c r="Z16" s="30">
        <v>21</v>
      </c>
      <c r="AA16" s="30">
        <v>13</v>
      </c>
      <c r="AB16" s="30">
        <v>29</v>
      </c>
      <c r="AC16" s="30">
        <v>29</v>
      </c>
      <c r="AD16" s="31">
        <v>53</v>
      </c>
      <c r="AE16" s="32">
        <v>29</v>
      </c>
      <c r="AI16" s="33"/>
      <c r="AJ16" s="33"/>
    </row>
    <row r="17" spans="1:36" ht="24" customHeight="1" thickBot="1">
      <c r="A17" s="45"/>
      <c r="B17" s="252" t="s">
        <v>43</v>
      </c>
      <c r="C17" s="253"/>
      <c r="D17" s="46">
        <f>D8+D9+D10+D11+D12+D13+D14+D15+D16</f>
        <v>48</v>
      </c>
      <c r="E17" s="47">
        <f t="shared" si="1"/>
        <v>3.2128514056224873</v>
      </c>
      <c r="F17" s="48">
        <f aca="true" t="shared" si="2" ref="F17:AE17">F8+F9+F10+F11+F12+F13+F14+F15+F16</f>
        <v>1446</v>
      </c>
      <c r="G17" s="49">
        <f t="shared" si="2"/>
        <v>918</v>
      </c>
      <c r="H17" s="46">
        <f t="shared" si="2"/>
        <v>1494</v>
      </c>
      <c r="I17" s="46">
        <f t="shared" si="2"/>
        <v>916</v>
      </c>
      <c r="J17" s="46">
        <f t="shared" si="2"/>
        <v>1416</v>
      </c>
      <c r="K17" s="46">
        <f t="shared" si="2"/>
        <v>867</v>
      </c>
      <c r="L17" s="46">
        <f t="shared" si="2"/>
        <v>60</v>
      </c>
      <c r="M17" s="46">
        <f t="shared" si="2"/>
        <v>34</v>
      </c>
      <c r="N17" s="46">
        <f t="shared" si="2"/>
        <v>80</v>
      </c>
      <c r="O17" s="46">
        <f t="shared" si="2"/>
        <v>50</v>
      </c>
      <c r="P17" s="46">
        <f t="shared" si="2"/>
        <v>901</v>
      </c>
      <c r="Q17" s="46">
        <f t="shared" si="2"/>
        <v>556</v>
      </c>
      <c r="R17" s="46">
        <f t="shared" si="2"/>
        <v>84</v>
      </c>
      <c r="S17" s="46">
        <f t="shared" si="2"/>
        <v>37</v>
      </c>
      <c r="T17" s="46">
        <f t="shared" si="2"/>
        <v>63</v>
      </c>
      <c r="U17" s="46">
        <f t="shared" si="2"/>
        <v>44</v>
      </c>
      <c r="V17" s="46">
        <f t="shared" si="2"/>
        <v>1</v>
      </c>
      <c r="W17" s="46">
        <f t="shared" si="2"/>
        <v>1</v>
      </c>
      <c r="X17" s="46">
        <f t="shared" si="2"/>
        <v>385</v>
      </c>
      <c r="Y17" s="46">
        <f t="shared" si="2"/>
        <v>228</v>
      </c>
      <c r="Z17" s="46">
        <f t="shared" si="2"/>
        <v>151</v>
      </c>
      <c r="AA17" s="46">
        <f t="shared" si="2"/>
        <v>98</v>
      </c>
      <c r="AB17" s="46">
        <f t="shared" si="2"/>
        <v>215</v>
      </c>
      <c r="AC17" s="46">
        <f t="shared" si="2"/>
        <v>215</v>
      </c>
      <c r="AD17" s="46">
        <f t="shared" si="2"/>
        <v>318</v>
      </c>
      <c r="AE17" s="50">
        <f t="shared" si="2"/>
        <v>172</v>
      </c>
      <c r="AI17" s="51"/>
      <c r="AJ17" s="51"/>
    </row>
    <row r="18" ht="39" customHeight="1" thickBot="1"/>
    <row r="19" spans="1:36" ht="21" customHeight="1">
      <c r="A19" s="8" t="s">
        <v>0</v>
      </c>
      <c r="B19" s="264" t="s">
        <v>3</v>
      </c>
      <c r="C19" s="267" t="s">
        <v>4</v>
      </c>
      <c r="D19" s="270" t="s">
        <v>44</v>
      </c>
      <c r="E19" s="271"/>
      <c r="F19" s="274" t="s">
        <v>45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1"/>
      <c r="V19" s="270" t="s">
        <v>46</v>
      </c>
      <c r="W19" s="275"/>
      <c r="X19" s="275"/>
      <c r="Y19" s="275"/>
      <c r="Z19" s="275"/>
      <c r="AA19" s="275"/>
      <c r="AB19" s="275"/>
      <c r="AC19" s="271"/>
      <c r="AD19" s="1"/>
      <c r="AE19" s="1"/>
      <c r="AF19" s="1"/>
      <c r="AG19" s="1"/>
      <c r="AH19" s="1"/>
      <c r="AI19" s="1"/>
      <c r="AJ19" s="1"/>
    </row>
    <row r="20" spans="1:36" ht="63" customHeight="1">
      <c r="A20" s="11" t="s">
        <v>17</v>
      </c>
      <c r="B20" s="265"/>
      <c r="C20" s="268"/>
      <c r="D20" s="272"/>
      <c r="E20" s="273"/>
      <c r="F20" s="276" t="s">
        <v>47</v>
      </c>
      <c r="G20" s="256"/>
      <c r="H20" s="256" t="s">
        <v>48</v>
      </c>
      <c r="I20" s="256"/>
      <c r="J20" s="277" t="s">
        <v>49</v>
      </c>
      <c r="K20" s="277"/>
      <c r="L20" s="257" t="s">
        <v>50</v>
      </c>
      <c r="M20" s="278"/>
      <c r="N20" s="254" t="s">
        <v>51</v>
      </c>
      <c r="O20" s="278"/>
      <c r="P20" s="254" t="s">
        <v>52</v>
      </c>
      <c r="Q20" s="255"/>
      <c r="R20" s="256" t="s">
        <v>53</v>
      </c>
      <c r="S20" s="256"/>
      <c r="T20" s="257" t="s">
        <v>54</v>
      </c>
      <c r="U20" s="258"/>
      <c r="V20" s="259" t="s">
        <v>55</v>
      </c>
      <c r="W20" s="260"/>
      <c r="X20" s="261" t="s">
        <v>56</v>
      </c>
      <c r="Y20" s="262"/>
      <c r="Z20" s="263" t="s">
        <v>57</v>
      </c>
      <c r="AA20" s="263"/>
      <c r="AB20" s="250" t="s">
        <v>58</v>
      </c>
      <c r="AC20" s="251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12" t="s">
        <v>0</v>
      </c>
      <c r="B21" s="266"/>
      <c r="C21" s="269"/>
      <c r="D21" s="52" t="s">
        <v>24</v>
      </c>
      <c r="E21" s="20" t="s">
        <v>25</v>
      </c>
      <c r="F21" s="19" t="s">
        <v>24</v>
      </c>
      <c r="G21" s="19" t="s">
        <v>25</v>
      </c>
      <c r="H21" s="18" t="s">
        <v>24</v>
      </c>
      <c r="I21" s="19" t="s">
        <v>25</v>
      </c>
      <c r="J21" s="18" t="s">
        <v>24</v>
      </c>
      <c r="K21" s="19" t="s">
        <v>25</v>
      </c>
      <c r="L21" s="14" t="s">
        <v>24</v>
      </c>
      <c r="M21" s="17" t="s">
        <v>25</v>
      </c>
      <c r="N21" s="14" t="s">
        <v>24</v>
      </c>
      <c r="O21" s="17" t="s">
        <v>25</v>
      </c>
      <c r="P21" s="14" t="s">
        <v>24</v>
      </c>
      <c r="Q21" s="17" t="s">
        <v>25</v>
      </c>
      <c r="R21" s="18" t="s">
        <v>24</v>
      </c>
      <c r="S21" s="19" t="s">
        <v>25</v>
      </c>
      <c r="T21" s="14" t="s">
        <v>24</v>
      </c>
      <c r="U21" s="53" t="s">
        <v>25</v>
      </c>
      <c r="V21" s="52" t="s">
        <v>24</v>
      </c>
      <c r="W21" s="19" t="s">
        <v>25</v>
      </c>
      <c r="X21" s="14" t="s">
        <v>24</v>
      </c>
      <c r="Y21" s="17" t="s">
        <v>25</v>
      </c>
      <c r="Z21" s="18" t="s">
        <v>24</v>
      </c>
      <c r="AA21" s="19" t="s">
        <v>25</v>
      </c>
      <c r="AB21" s="18" t="s">
        <v>24</v>
      </c>
      <c r="AC21" s="20" t="s">
        <v>25</v>
      </c>
      <c r="AD21" s="22"/>
      <c r="AE21" s="22"/>
      <c r="AF21" s="22"/>
      <c r="AG21" s="22"/>
      <c r="AH21" s="22"/>
      <c r="AI21" s="22"/>
      <c r="AJ21" s="22"/>
    </row>
    <row r="22" spans="1:36" ht="21" customHeight="1">
      <c r="A22" s="23">
        <v>1</v>
      </c>
      <c r="B22" s="24" t="s">
        <v>26</v>
      </c>
      <c r="C22" s="25" t="s">
        <v>27</v>
      </c>
      <c r="D22" s="30">
        <v>402</v>
      </c>
      <c r="E22" s="30">
        <v>249</v>
      </c>
      <c r="F22" s="30">
        <v>113</v>
      </c>
      <c r="G22" s="30">
        <v>73</v>
      </c>
      <c r="H22" s="30">
        <v>36</v>
      </c>
      <c r="I22" s="30">
        <v>25</v>
      </c>
      <c r="J22" s="30">
        <v>180</v>
      </c>
      <c r="K22" s="30">
        <v>122</v>
      </c>
      <c r="L22" s="30">
        <v>134</v>
      </c>
      <c r="M22" s="30">
        <v>63</v>
      </c>
      <c r="N22" s="30">
        <v>42</v>
      </c>
      <c r="O22" s="30">
        <v>25</v>
      </c>
      <c r="P22" s="30">
        <v>102</v>
      </c>
      <c r="Q22" s="30">
        <v>87</v>
      </c>
      <c r="R22" s="30">
        <v>1</v>
      </c>
      <c r="S22" s="30">
        <v>1</v>
      </c>
      <c r="T22" s="30">
        <v>60</v>
      </c>
      <c r="U22" s="30">
        <v>26</v>
      </c>
      <c r="V22" s="30">
        <v>6</v>
      </c>
      <c r="W22" s="30">
        <v>6</v>
      </c>
      <c r="X22" s="30">
        <v>96</v>
      </c>
      <c r="Y22" s="54">
        <v>68</v>
      </c>
      <c r="Z22" s="54">
        <v>18</v>
      </c>
      <c r="AA22" s="39">
        <v>7</v>
      </c>
      <c r="AB22" s="55">
        <v>398</v>
      </c>
      <c r="AC22" s="56">
        <v>224</v>
      </c>
      <c r="AD22" s="33"/>
      <c r="AE22" s="33"/>
      <c r="AF22" s="33"/>
      <c r="AG22" s="33"/>
      <c r="AH22" s="33"/>
      <c r="AI22" s="33"/>
      <c r="AJ22" s="33"/>
    </row>
    <row r="23" spans="1:36" ht="21" customHeight="1">
      <c r="A23" s="34">
        <v>2</v>
      </c>
      <c r="B23" s="35" t="s">
        <v>28</v>
      </c>
      <c r="C23" s="36" t="s">
        <v>29</v>
      </c>
      <c r="D23" s="30">
        <v>91</v>
      </c>
      <c r="E23" s="30">
        <v>63</v>
      </c>
      <c r="F23" s="30">
        <v>37</v>
      </c>
      <c r="G23" s="30">
        <v>28</v>
      </c>
      <c r="H23" s="30">
        <v>17</v>
      </c>
      <c r="I23" s="30">
        <v>14</v>
      </c>
      <c r="J23" s="30">
        <v>41</v>
      </c>
      <c r="K23" s="30">
        <v>35</v>
      </c>
      <c r="L23" s="30">
        <v>23</v>
      </c>
      <c r="M23" s="30">
        <v>10</v>
      </c>
      <c r="N23" s="30">
        <v>8</v>
      </c>
      <c r="O23" s="30">
        <v>8</v>
      </c>
      <c r="P23" s="30">
        <v>33</v>
      </c>
      <c r="Q23" s="30">
        <v>30</v>
      </c>
      <c r="R23" s="30">
        <v>0</v>
      </c>
      <c r="S23" s="30">
        <v>0</v>
      </c>
      <c r="T23" s="30">
        <v>9</v>
      </c>
      <c r="U23" s="30">
        <v>4</v>
      </c>
      <c r="V23" s="30">
        <v>1</v>
      </c>
      <c r="W23" s="30">
        <v>1</v>
      </c>
      <c r="X23" s="30">
        <v>29</v>
      </c>
      <c r="Y23" s="31">
        <v>25</v>
      </c>
      <c r="Z23" s="57">
        <v>2</v>
      </c>
      <c r="AA23" s="39">
        <v>2</v>
      </c>
      <c r="AB23" s="58">
        <v>86</v>
      </c>
      <c r="AC23" s="59">
        <v>49</v>
      </c>
      <c r="AD23" s="33"/>
      <c r="AE23" s="33"/>
      <c r="AF23" s="33"/>
      <c r="AG23" s="33"/>
      <c r="AH23" s="33"/>
      <c r="AI23" s="33"/>
      <c r="AJ23" s="33"/>
    </row>
    <row r="24" spans="1:36" ht="21" customHeight="1">
      <c r="A24" s="34">
        <v>3</v>
      </c>
      <c r="B24" s="35" t="s">
        <v>30</v>
      </c>
      <c r="C24" s="36" t="s">
        <v>31</v>
      </c>
      <c r="D24" s="30">
        <v>61</v>
      </c>
      <c r="E24" s="30">
        <v>34</v>
      </c>
      <c r="F24" s="30">
        <v>23</v>
      </c>
      <c r="G24" s="30">
        <v>15</v>
      </c>
      <c r="H24" s="30">
        <v>12</v>
      </c>
      <c r="I24" s="30">
        <v>7</v>
      </c>
      <c r="J24" s="30">
        <v>31</v>
      </c>
      <c r="K24" s="30">
        <v>17</v>
      </c>
      <c r="L24" s="30">
        <v>24</v>
      </c>
      <c r="M24" s="30">
        <v>9</v>
      </c>
      <c r="N24" s="30">
        <v>9</v>
      </c>
      <c r="O24" s="30">
        <v>5</v>
      </c>
      <c r="P24" s="30">
        <v>11</v>
      </c>
      <c r="Q24" s="30">
        <v>10</v>
      </c>
      <c r="R24" s="30">
        <v>0</v>
      </c>
      <c r="S24" s="30">
        <v>0</v>
      </c>
      <c r="T24" s="30">
        <v>9</v>
      </c>
      <c r="U24" s="30">
        <v>3</v>
      </c>
      <c r="V24" s="30">
        <v>0</v>
      </c>
      <c r="W24" s="30">
        <v>0</v>
      </c>
      <c r="X24" s="30">
        <v>13</v>
      </c>
      <c r="Y24" s="39">
        <v>9</v>
      </c>
      <c r="Z24" s="57">
        <v>8</v>
      </c>
      <c r="AA24" s="39">
        <v>3</v>
      </c>
      <c r="AB24" s="58">
        <v>51</v>
      </c>
      <c r="AC24" s="59">
        <v>29</v>
      </c>
      <c r="AD24" s="33"/>
      <c r="AE24" s="33"/>
      <c r="AF24" s="33"/>
      <c r="AG24" s="33"/>
      <c r="AH24" s="33"/>
      <c r="AI24" s="33"/>
      <c r="AJ24" s="33"/>
    </row>
    <row r="25" spans="1:36" ht="21" customHeight="1">
      <c r="A25" s="34">
        <v>4</v>
      </c>
      <c r="B25" s="35" t="s">
        <v>32</v>
      </c>
      <c r="C25" s="36" t="s">
        <v>33</v>
      </c>
      <c r="D25" s="30">
        <v>63</v>
      </c>
      <c r="E25" s="30">
        <v>41</v>
      </c>
      <c r="F25" s="30">
        <v>26</v>
      </c>
      <c r="G25" s="30">
        <v>16</v>
      </c>
      <c r="H25" s="30">
        <v>17</v>
      </c>
      <c r="I25" s="30">
        <v>11</v>
      </c>
      <c r="J25" s="30">
        <v>24</v>
      </c>
      <c r="K25" s="30">
        <v>18</v>
      </c>
      <c r="L25" s="30">
        <v>15</v>
      </c>
      <c r="M25" s="30">
        <v>5</v>
      </c>
      <c r="N25" s="30">
        <v>4</v>
      </c>
      <c r="O25" s="30">
        <v>4</v>
      </c>
      <c r="P25" s="30">
        <v>21</v>
      </c>
      <c r="Q25" s="30">
        <v>21</v>
      </c>
      <c r="R25" s="30">
        <v>0</v>
      </c>
      <c r="S25" s="30">
        <v>0</v>
      </c>
      <c r="T25" s="30">
        <v>1</v>
      </c>
      <c r="U25" s="30">
        <v>0</v>
      </c>
      <c r="V25" s="30">
        <v>0</v>
      </c>
      <c r="W25" s="30">
        <v>0</v>
      </c>
      <c r="X25" s="30">
        <v>17</v>
      </c>
      <c r="Y25" s="39">
        <v>16</v>
      </c>
      <c r="Z25" s="57">
        <v>3</v>
      </c>
      <c r="AA25" s="39">
        <v>0</v>
      </c>
      <c r="AB25" s="58">
        <v>54</v>
      </c>
      <c r="AC25" s="59">
        <v>32</v>
      </c>
      <c r="AD25" s="33"/>
      <c r="AE25" s="33"/>
      <c r="AF25" s="33"/>
      <c r="AG25" s="33"/>
      <c r="AH25" s="33"/>
      <c r="AI25" s="33"/>
      <c r="AJ25" s="33"/>
    </row>
    <row r="26" spans="1:36" ht="21" customHeight="1">
      <c r="A26" s="34">
        <v>5</v>
      </c>
      <c r="B26" s="35" t="s">
        <v>34</v>
      </c>
      <c r="C26" s="36" t="s">
        <v>35</v>
      </c>
      <c r="D26" s="30">
        <v>75</v>
      </c>
      <c r="E26" s="30">
        <v>48</v>
      </c>
      <c r="F26" s="30">
        <v>29</v>
      </c>
      <c r="G26" s="30">
        <v>21</v>
      </c>
      <c r="H26" s="30">
        <v>16</v>
      </c>
      <c r="I26" s="30">
        <v>11</v>
      </c>
      <c r="J26" s="30">
        <v>32</v>
      </c>
      <c r="K26" s="30">
        <v>24</v>
      </c>
      <c r="L26" s="30">
        <v>18</v>
      </c>
      <c r="M26" s="30">
        <v>6</v>
      </c>
      <c r="N26" s="30">
        <v>8</v>
      </c>
      <c r="O26" s="30">
        <v>6</v>
      </c>
      <c r="P26" s="30">
        <v>29</v>
      </c>
      <c r="Q26" s="30">
        <v>26</v>
      </c>
      <c r="R26" s="30">
        <v>0</v>
      </c>
      <c r="S26" s="30">
        <v>0</v>
      </c>
      <c r="T26" s="30">
        <v>10</v>
      </c>
      <c r="U26" s="30">
        <v>4</v>
      </c>
      <c r="V26" s="30">
        <v>0</v>
      </c>
      <c r="W26" s="30">
        <v>0</v>
      </c>
      <c r="X26" s="30">
        <v>21</v>
      </c>
      <c r="Y26" s="39">
        <v>17</v>
      </c>
      <c r="Z26" s="57">
        <v>3</v>
      </c>
      <c r="AA26" s="39">
        <v>2</v>
      </c>
      <c r="AB26" s="58">
        <v>68</v>
      </c>
      <c r="AC26" s="59">
        <v>36</v>
      </c>
      <c r="AD26" s="33"/>
      <c r="AE26" s="33"/>
      <c r="AF26" s="33"/>
      <c r="AG26" s="33"/>
      <c r="AH26" s="33"/>
      <c r="AI26" s="33"/>
      <c r="AJ26" s="33"/>
    </row>
    <row r="27" spans="1:36" ht="21" customHeight="1">
      <c r="A27" s="34">
        <v>6</v>
      </c>
      <c r="B27" s="35" t="s">
        <v>36</v>
      </c>
      <c r="C27" s="36" t="s">
        <v>37</v>
      </c>
      <c r="D27" s="30">
        <v>60</v>
      </c>
      <c r="E27" s="30">
        <v>43</v>
      </c>
      <c r="F27" s="30">
        <v>22</v>
      </c>
      <c r="G27" s="30">
        <v>15</v>
      </c>
      <c r="H27" s="30">
        <v>10</v>
      </c>
      <c r="I27" s="30">
        <v>5</v>
      </c>
      <c r="J27" s="30">
        <v>20</v>
      </c>
      <c r="K27" s="30">
        <v>19</v>
      </c>
      <c r="L27" s="30">
        <v>17</v>
      </c>
      <c r="M27" s="30">
        <v>10</v>
      </c>
      <c r="N27" s="30">
        <v>5</v>
      </c>
      <c r="O27" s="30">
        <v>4</v>
      </c>
      <c r="P27" s="30">
        <v>21</v>
      </c>
      <c r="Q27" s="30">
        <v>18</v>
      </c>
      <c r="R27" s="30">
        <v>0</v>
      </c>
      <c r="S27" s="30">
        <v>0</v>
      </c>
      <c r="T27" s="30">
        <v>3</v>
      </c>
      <c r="U27" s="30">
        <v>3</v>
      </c>
      <c r="V27" s="30">
        <v>0</v>
      </c>
      <c r="W27" s="30">
        <v>0</v>
      </c>
      <c r="X27" s="30">
        <v>13</v>
      </c>
      <c r="Y27" s="39">
        <v>12</v>
      </c>
      <c r="Z27" s="57">
        <v>1</v>
      </c>
      <c r="AA27" s="39">
        <v>1</v>
      </c>
      <c r="AB27" s="58">
        <v>61</v>
      </c>
      <c r="AC27" s="59">
        <v>34</v>
      </c>
      <c r="AD27" s="33"/>
      <c r="AE27" s="33"/>
      <c r="AF27" s="33"/>
      <c r="AG27" s="33"/>
      <c r="AH27" s="33"/>
      <c r="AI27" s="33"/>
      <c r="AJ27" s="33"/>
    </row>
    <row r="28" spans="1:36" ht="21" customHeight="1">
      <c r="A28" s="34">
        <v>7</v>
      </c>
      <c r="B28" s="35" t="s">
        <v>38</v>
      </c>
      <c r="C28" s="36" t="s">
        <v>39</v>
      </c>
      <c r="D28" s="30">
        <v>156</v>
      </c>
      <c r="E28" s="30">
        <v>100</v>
      </c>
      <c r="F28" s="30">
        <v>53</v>
      </c>
      <c r="G28" s="30">
        <v>37</v>
      </c>
      <c r="H28" s="30">
        <v>23</v>
      </c>
      <c r="I28" s="30">
        <v>13</v>
      </c>
      <c r="J28" s="30">
        <v>69</v>
      </c>
      <c r="K28" s="30">
        <v>49</v>
      </c>
      <c r="L28" s="30">
        <v>50</v>
      </c>
      <c r="M28" s="30">
        <v>21</v>
      </c>
      <c r="N28" s="30">
        <v>13</v>
      </c>
      <c r="O28" s="30">
        <v>9</v>
      </c>
      <c r="P28" s="30">
        <v>50</v>
      </c>
      <c r="Q28" s="30">
        <v>44</v>
      </c>
      <c r="R28" s="30">
        <v>0</v>
      </c>
      <c r="S28" s="30">
        <v>0</v>
      </c>
      <c r="T28" s="30">
        <v>17</v>
      </c>
      <c r="U28" s="30">
        <v>9</v>
      </c>
      <c r="V28" s="30">
        <v>1</v>
      </c>
      <c r="W28" s="30">
        <v>1</v>
      </c>
      <c r="X28" s="30">
        <v>44</v>
      </c>
      <c r="Y28" s="39">
        <v>33</v>
      </c>
      <c r="Z28" s="57">
        <v>9</v>
      </c>
      <c r="AA28" s="39">
        <v>3</v>
      </c>
      <c r="AB28" s="58">
        <v>135</v>
      </c>
      <c r="AC28" s="59">
        <v>82</v>
      </c>
      <c r="AD28" s="33"/>
      <c r="AE28" s="33"/>
      <c r="AF28" s="33"/>
      <c r="AG28" s="33"/>
      <c r="AH28" s="33"/>
      <c r="AI28" s="33"/>
      <c r="AJ28" s="33"/>
    </row>
    <row r="29" spans="1:36" ht="21" customHeight="1">
      <c r="A29" s="34">
        <v>8</v>
      </c>
      <c r="B29" s="35" t="s">
        <v>26</v>
      </c>
      <c r="C29" s="36" t="s">
        <v>40</v>
      </c>
      <c r="D29" s="30">
        <v>117</v>
      </c>
      <c r="E29" s="30">
        <v>85</v>
      </c>
      <c r="F29" s="30">
        <v>56</v>
      </c>
      <c r="G29" s="30">
        <v>38</v>
      </c>
      <c r="H29" s="30">
        <v>34</v>
      </c>
      <c r="I29" s="30">
        <v>22</v>
      </c>
      <c r="J29" s="30">
        <v>35</v>
      </c>
      <c r="K29" s="30">
        <v>30</v>
      </c>
      <c r="L29" s="30">
        <v>24</v>
      </c>
      <c r="M29" s="30">
        <v>13</v>
      </c>
      <c r="N29" s="30">
        <v>4</v>
      </c>
      <c r="O29" s="30">
        <v>4</v>
      </c>
      <c r="P29" s="30">
        <v>41</v>
      </c>
      <c r="Q29" s="30">
        <v>40</v>
      </c>
      <c r="R29" s="30">
        <v>1</v>
      </c>
      <c r="S29" s="30">
        <v>1</v>
      </c>
      <c r="T29" s="30">
        <v>7</v>
      </c>
      <c r="U29" s="30">
        <v>4</v>
      </c>
      <c r="V29" s="30">
        <v>0</v>
      </c>
      <c r="W29" s="30">
        <v>0</v>
      </c>
      <c r="X29" s="30">
        <v>25</v>
      </c>
      <c r="Y29" s="39">
        <v>24</v>
      </c>
      <c r="Z29" s="57">
        <v>1</v>
      </c>
      <c r="AA29" s="39">
        <v>0</v>
      </c>
      <c r="AB29" s="58">
        <v>124</v>
      </c>
      <c r="AC29" s="59">
        <v>79</v>
      </c>
      <c r="AD29" s="33"/>
      <c r="AE29" s="33"/>
      <c r="AF29" s="33"/>
      <c r="AG29" s="33"/>
      <c r="AH29" s="33"/>
      <c r="AI29" s="33"/>
      <c r="AJ29" s="33"/>
    </row>
    <row r="30" spans="1:36" ht="21" customHeight="1" thickBot="1">
      <c r="A30" s="23">
        <v>9</v>
      </c>
      <c r="B30" s="24" t="s">
        <v>41</v>
      </c>
      <c r="C30" s="25" t="s">
        <v>42</v>
      </c>
      <c r="D30" s="30">
        <v>165</v>
      </c>
      <c r="E30" s="30">
        <v>101</v>
      </c>
      <c r="F30" s="30">
        <v>67</v>
      </c>
      <c r="G30" s="30">
        <v>43</v>
      </c>
      <c r="H30" s="30">
        <v>29</v>
      </c>
      <c r="I30" s="30">
        <v>20</v>
      </c>
      <c r="J30" s="30">
        <v>73</v>
      </c>
      <c r="K30" s="30">
        <v>55</v>
      </c>
      <c r="L30" s="30">
        <v>42</v>
      </c>
      <c r="M30" s="30">
        <v>12</v>
      </c>
      <c r="N30" s="30">
        <v>11</v>
      </c>
      <c r="O30" s="30">
        <v>8</v>
      </c>
      <c r="P30" s="30">
        <v>48</v>
      </c>
      <c r="Q30" s="30">
        <v>42</v>
      </c>
      <c r="R30" s="30">
        <v>0</v>
      </c>
      <c r="S30" s="30">
        <v>0</v>
      </c>
      <c r="T30" s="30">
        <v>15</v>
      </c>
      <c r="U30" s="30">
        <v>6</v>
      </c>
      <c r="V30" s="30">
        <v>1</v>
      </c>
      <c r="W30" s="30">
        <v>1</v>
      </c>
      <c r="X30" s="30">
        <v>56</v>
      </c>
      <c r="Y30" s="31">
        <v>45</v>
      </c>
      <c r="Z30" s="54">
        <v>5</v>
      </c>
      <c r="AA30" s="31">
        <v>1</v>
      </c>
      <c r="AB30" s="55">
        <v>145</v>
      </c>
      <c r="AC30" s="56">
        <v>75</v>
      </c>
      <c r="AD30" s="33"/>
      <c r="AE30" s="33"/>
      <c r="AF30" s="33"/>
      <c r="AG30" s="33"/>
      <c r="AH30" s="33"/>
      <c r="AI30" s="33"/>
      <c r="AJ30" s="33"/>
    </row>
    <row r="31" spans="1:36" ht="27" customHeight="1" thickBot="1">
      <c r="A31" s="45"/>
      <c r="B31" s="252" t="s">
        <v>43</v>
      </c>
      <c r="C31" s="253"/>
      <c r="D31" s="60">
        <f aca="true" t="shared" si="3" ref="D31:X31">D22+D23+D24+D25+D26+D27+D28+D29+D30</f>
        <v>1190</v>
      </c>
      <c r="E31" s="50">
        <f t="shared" si="3"/>
        <v>764</v>
      </c>
      <c r="F31" s="61">
        <f t="shared" si="3"/>
        <v>426</v>
      </c>
      <c r="G31" s="62">
        <f t="shared" si="3"/>
        <v>286</v>
      </c>
      <c r="H31" s="62">
        <f t="shared" si="3"/>
        <v>194</v>
      </c>
      <c r="I31" s="62">
        <f t="shared" si="3"/>
        <v>128</v>
      </c>
      <c r="J31" s="62">
        <f t="shared" si="3"/>
        <v>505</v>
      </c>
      <c r="K31" s="62">
        <f t="shared" si="3"/>
        <v>369</v>
      </c>
      <c r="L31" s="62">
        <f t="shared" si="3"/>
        <v>347</v>
      </c>
      <c r="M31" s="62">
        <f t="shared" si="3"/>
        <v>149</v>
      </c>
      <c r="N31" s="62">
        <f t="shared" si="3"/>
        <v>104</v>
      </c>
      <c r="O31" s="62">
        <f t="shared" si="3"/>
        <v>73</v>
      </c>
      <c r="P31" s="62">
        <f t="shared" si="3"/>
        <v>356</v>
      </c>
      <c r="Q31" s="62">
        <f t="shared" si="3"/>
        <v>318</v>
      </c>
      <c r="R31" s="62">
        <f t="shared" si="3"/>
        <v>2</v>
      </c>
      <c r="S31" s="62">
        <f t="shared" si="3"/>
        <v>2</v>
      </c>
      <c r="T31" s="62">
        <f t="shared" si="3"/>
        <v>131</v>
      </c>
      <c r="U31" s="50">
        <f t="shared" si="3"/>
        <v>59</v>
      </c>
      <c r="V31" s="60">
        <f t="shared" si="3"/>
        <v>9</v>
      </c>
      <c r="W31" s="62">
        <f t="shared" si="3"/>
        <v>9</v>
      </c>
      <c r="X31" s="62">
        <f t="shared" si="3"/>
        <v>314</v>
      </c>
      <c r="Y31" s="62">
        <f>SUM(Y22:Y30)</f>
        <v>249</v>
      </c>
      <c r="Z31" s="62">
        <f>Z22+Z23+Z24+Z25+Z26+Z27+Z28+Z29+Z30</f>
        <v>50</v>
      </c>
      <c r="AA31" s="62">
        <f>AA22+AA23+AA24+AA25+AA26+AA27+AA28+AA29+AA30</f>
        <v>19</v>
      </c>
      <c r="AB31" s="62">
        <f>AB22+AB23+AB24+AB25+AB26+AB27+AB28+AB29+AB30</f>
        <v>1122</v>
      </c>
      <c r="AC31" s="50">
        <f>AC22+AC23+AC24+AC25+AC26+AC27+AC28+AC29+AC30</f>
        <v>640</v>
      </c>
      <c r="AD31" s="63">
        <f>V31+X31+Z31+AB31</f>
        <v>1495</v>
      </c>
      <c r="AE31" s="63">
        <f>W31+Y31+AA31+AC31</f>
        <v>917</v>
      </c>
      <c r="AF31" s="51"/>
      <c r="AG31" s="51"/>
      <c r="AH31" s="51"/>
      <c r="AI31" s="51"/>
      <c r="AJ31" s="51"/>
    </row>
    <row r="32" ht="38.25" customHeight="1"/>
  </sheetData>
  <sheetProtection/>
  <mergeCells count="40">
    <mergeCell ref="H5:I6"/>
    <mergeCell ref="J5:O5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D19:E20"/>
    <mergeCell ref="F19:U19"/>
    <mergeCell ref="V19:AC19"/>
    <mergeCell ref="F20:G20"/>
    <mergeCell ref="H20:I20"/>
    <mergeCell ref="J20:K20"/>
    <mergeCell ref="L20:M20"/>
    <mergeCell ref="N20:O20"/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H7">
      <selection activeCell="O8" sqref="O8:S1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338" t="s">
        <v>59</v>
      </c>
      <c r="B1" s="338"/>
      <c r="C1" s="338"/>
      <c r="D1" s="338"/>
      <c r="E1" s="338"/>
      <c r="F1" s="339" t="s">
        <v>60</v>
      </c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</row>
    <row r="2" spans="1:29" ht="16.5" customHeight="1">
      <c r="A2" s="338"/>
      <c r="B2" s="338"/>
      <c r="C2" s="338"/>
      <c r="D2" s="338"/>
      <c r="E2" s="338"/>
      <c r="F2" s="341" t="str">
        <f>'ogolne (3)'!T3</f>
        <v>do 31 marca 2020 roku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3"/>
    </row>
    <row r="3" ht="22.5" customHeight="1" thickBot="1">
      <c r="F3" s="64"/>
    </row>
    <row r="4" spans="1:29" ht="24.75" customHeight="1">
      <c r="A4" s="65" t="s">
        <v>0</v>
      </c>
      <c r="B4" s="66" t="s">
        <v>0</v>
      </c>
      <c r="C4" s="67" t="s">
        <v>0</v>
      </c>
      <c r="D4" s="328" t="s">
        <v>61</v>
      </c>
      <c r="E4" s="329"/>
      <c r="F4" s="344" t="s">
        <v>62</v>
      </c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6"/>
      <c r="R4" s="344" t="s">
        <v>63</v>
      </c>
      <c r="S4" s="345"/>
      <c r="T4" s="345"/>
      <c r="U4" s="345"/>
      <c r="V4" s="345"/>
      <c r="W4" s="345"/>
      <c r="X4" s="345"/>
      <c r="Y4" s="345"/>
      <c r="Z4" s="345"/>
      <c r="AA4" s="346"/>
      <c r="AB4" s="347" t="s">
        <v>61</v>
      </c>
      <c r="AC4" s="329"/>
    </row>
    <row r="5" spans="1:29" ht="39" customHeight="1">
      <c r="A5" s="68" t="s">
        <v>17</v>
      </c>
      <c r="B5" s="69" t="s">
        <v>3</v>
      </c>
      <c r="C5" s="70" t="s">
        <v>4</v>
      </c>
      <c r="D5" s="330"/>
      <c r="E5" s="331"/>
      <c r="F5" s="349" t="s">
        <v>64</v>
      </c>
      <c r="G5" s="350"/>
      <c r="H5" s="335" t="s">
        <v>65</v>
      </c>
      <c r="I5" s="335"/>
      <c r="J5" s="335" t="s">
        <v>66</v>
      </c>
      <c r="K5" s="335"/>
      <c r="L5" s="335" t="s">
        <v>67</v>
      </c>
      <c r="M5" s="335"/>
      <c r="N5" s="335" t="s">
        <v>68</v>
      </c>
      <c r="O5" s="335"/>
      <c r="P5" s="335" t="s">
        <v>69</v>
      </c>
      <c r="Q5" s="336"/>
      <c r="R5" s="337" t="s">
        <v>70</v>
      </c>
      <c r="S5" s="321"/>
      <c r="T5" s="321" t="s">
        <v>71</v>
      </c>
      <c r="U5" s="321"/>
      <c r="V5" s="321" t="s">
        <v>72</v>
      </c>
      <c r="W5" s="321"/>
      <c r="X5" s="321" t="s">
        <v>73</v>
      </c>
      <c r="Y5" s="321"/>
      <c r="Z5" s="322" t="s">
        <v>74</v>
      </c>
      <c r="AA5" s="323"/>
      <c r="AB5" s="348"/>
      <c r="AC5" s="331"/>
    </row>
    <row r="6" spans="1:29" ht="12.75" customHeight="1" thickBot="1">
      <c r="A6" s="71" t="s">
        <v>0</v>
      </c>
      <c r="B6" s="72" t="s">
        <v>0</v>
      </c>
      <c r="C6" s="73" t="s">
        <v>0</v>
      </c>
      <c r="D6" s="74" t="s">
        <v>24</v>
      </c>
      <c r="E6" s="75" t="s">
        <v>25</v>
      </c>
      <c r="F6" s="76" t="s">
        <v>24</v>
      </c>
      <c r="G6" s="77" t="s">
        <v>25</v>
      </c>
      <c r="H6" s="78" t="s">
        <v>24</v>
      </c>
      <c r="I6" s="77" t="s">
        <v>25</v>
      </c>
      <c r="J6" s="78" t="s">
        <v>24</v>
      </c>
      <c r="K6" s="77" t="s">
        <v>25</v>
      </c>
      <c r="L6" s="78" t="s">
        <v>24</v>
      </c>
      <c r="M6" s="77" t="s">
        <v>25</v>
      </c>
      <c r="N6" s="78" t="s">
        <v>24</v>
      </c>
      <c r="O6" s="77" t="s">
        <v>25</v>
      </c>
      <c r="P6" s="78" t="s">
        <v>24</v>
      </c>
      <c r="Q6" s="79" t="s">
        <v>25</v>
      </c>
      <c r="R6" s="76" t="s">
        <v>24</v>
      </c>
      <c r="S6" s="77" t="s">
        <v>25</v>
      </c>
      <c r="T6" s="78" t="s">
        <v>24</v>
      </c>
      <c r="U6" s="77" t="s">
        <v>25</v>
      </c>
      <c r="V6" s="78" t="s">
        <v>24</v>
      </c>
      <c r="W6" s="77" t="s">
        <v>25</v>
      </c>
      <c r="X6" s="78" t="s">
        <v>24</v>
      </c>
      <c r="Y6" s="77" t="s">
        <v>25</v>
      </c>
      <c r="Z6" s="78" t="s">
        <v>24</v>
      </c>
      <c r="AA6" s="79" t="s">
        <v>25</v>
      </c>
      <c r="AB6" s="80" t="s">
        <v>24</v>
      </c>
      <c r="AC6" s="75" t="s">
        <v>25</v>
      </c>
    </row>
    <row r="7" spans="1:31" ht="24" customHeight="1">
      <c r="A7" s="81">
        <v>1</v>
      </c>
      <c r="B7" s="82" t="s">
        <v>26</v>
      </c>
      <c r="C7" s="83" t="s">
        <v>27</v>
      </c>
      <c r="D7" s="84">
        <f aca="true" t="shared" si="0" ref="D7:E15">SUM(F7+H7+J7+L7+N7+P7)</f>
        <v>518</v>
      </c>
      <c r="E7" s="85">
        <f t="shared" si="0"/>
        <v>305</v>
      </c>
      <c r="F7" s="86">
        <v>36</v>
      </c>
      <c r="G7" s="87">
        <v>25</v>
      </c>
      <c r="H7" s="87">
        <v>158</v>
      </c>
      <c r="I7" s="87">
        <v>97</v>
      </c>
      <c r="J7" s="87">
        <v>143</v>
      </c>
      <c r="K7" s="88">
        <v>95</v>
      </c>
      <c r="L7" s="89">
        <v>103</v>
      </c>
      <c r="M7" s="87">
        <v>59</v>
      </c>
      <c r="N7" s="87">
        <v>47</v>
      </c>
      <c r="O7" s="87">
        <v>26</v>
      </c>
      <c r="P7" s="87">
        <v>31</v>
      </c>
      <c r="Q7" s="90">
        <v>3</v>
      </c>
      <c r="R7" s="86">
        <v>114</v>
      </c>
      <c r="S7" s="87">
        <v>79</v>
      </c>
      <c r="T7" s="87">
        <v>132</v>
      </c>
      <c r="U7" s="87">
        <v>83</v>
      </c>
      <c r="V7" s="87">
        <v>63</v>
      </c>
      <c r="W7" s="87">
        <v>40</v>
      </c>
      <c r="X7" s="87">
        <v>109</v>
      </c>
      <c r="Y7" s="87">
        <v>57</v>
      </c>
      <c r="Z7" s="87">
        <v>100</v>
      </c>
      <c r="AA7" s="91">
        <v>46</v>
      </c>
      <c r="AB7" s="92">
        <f aca="true" t="shared" si="1" ref="AB7:AC15">R7+T7+V7+X7+Z7</f>
        <v>518</v>
      </c>
      <c r="AC7" s="92">
        <f t="shared" si="1"/>
        <v>305</v>
      </c>
      <c r="AE7" s="93"/>
    </row>
    <row r="8" spans="1:31" ht="24" customHeight="1">
      <c r="A8" s="94">
        <v>2</v>
      </c>
      <c r="B8" s="95" t="s">
        <v>28</v>
      </c>
      <c r="C8" s="96" t="s">
        <v>29</v>
      </c>
      <c r="D8" s="84">
        <f t="shared" si="0"/>
        <v>118</v>
      </c>
      <c r="E8" s="85">
        <f t="shared" si="0"/>
        <v>77</v>
      </c>
      <c r="F8" s="97">
        <v>17</v>
      </c>
      <c r="G8" s="98">
        <v>14</v>
      </c>
      <c r="H8" s="98">
        <v>47</v>
      </c>
      <c r="I8" s="98">
        <v>35</v>
      </c>
      <c r="J8" s="98">
        <v>25</v>
      </c>
      <c r="K8" s="98">
        <v>15</v>
      </c>
      <c r="L8" s="98">
        <v>14</v>
      </c>
      <c r="M8" s="98">
        <v>8</v>
      </c>
      <c r="N8" s="98">
        <v>12</v>
      </c>
      <c r="O8" s="98">
        <v>5</v>
      </c>
      <c r="P8" s="98">
        <v>3</v>
      </c>
      <c r="Q8" s="99">
        <v>0</v>
      </c>
      <c r="R8" s="97">
        <v>20</v>
      </c>
      <c r="S8" s="98">
        <v>14</v>
      </c>
      <c r="T8" s="98">
        <v>20</v>
      </c>
      <c r="U8" s="98">
        <v>15</v>
      </c>
      <c r="V8" s="98">
        <v>5</v>
      </c>
      <c r="W8" s="98">
        <v>5</v>
      </c>
      <c r="X8" s="98">
        <v>48</v>
      </c>
      <c r="Y8" s="98">
        <v>27</v>
      </c>
      <c r="Z8" s="98">
        <v>25</v>
      </c>
      <c r="AA8" s="100">
        <v>16</v>
      </c>
      <c r="AB8" s="101">
        <f t="shared" si="1"/>
        <v>118</v>
      </c>
      <c r="AC8" s="101">
        <f t="shared" si="1"/>
        <v>77</v>
      </c>
      <c r="AE8" s="93"/>
    </row>
    <row r="9" spans="1:31" ht="24" customHeight="1">
      <c r="A9" s="94">
        <v>3</v>
      </c>
      <c r="B9" s="95" t="s">
        <v>30</v>
      </c>
      <c r="C9" s="96" t="s">
        <v>31</v>
      </c>
      <c r="D9" s="84">
        <f t="shared" si="0"/>
        <v>72</v>
      </c>
      <c r="E9" s="85">
        <f t="shared" si="0"/>
        <v>41</v>
      </c>
      <c r="F9" s="97">
        <v>12</v>
      </c>
      <c r="G9" s="98">
        <v>7</v>
      </c>
      <c r="H9" s="98">
        <v>16</v>
      </c>
      <c r="I9" s="98">
        <v>12</v>
      </c>
      <c r="J9" s="98">
        <v>13</v>
      </c>
      <c r="K9" s="98">
        <v>8</v>
      </c>
      <c r="L9" s="98">
        <v>16</v>
      </c>
      <c r="M9" s="98">
        <v>8</v>
      </c>
      <c r="N9" s="98">
        <v>11</v>
      </c>
      <c r="O9" s="98">
        <v>6</v>
      </c>
      <c r="P9" s="98">
        <v>4</v>
      </c>
      <c r="Q9" s="99">
        <v>0</v>
      </c>
      <c r="R9" s="97">
        <v>11</v>
      </c>
      <c r="S9" s="98">
        <v>8</v>
      </c>
      <c r="T9" s="98">
        <v>18</v>
      </c>
      <c r="U9" s="98">
        <v>12</v>
      </c>
      <c r="V9" s="98">
        <v>5</v>
      </c>
      <c r="W9" s="98">
        <v>3</v>
      </c>
      <c r="X9" s="98">
        <v>22</v>
      </c>
      <c r="Y9" s="98">
        <v>12</v>
      </c>
      <c r="Z9" s="98">
        <v>16</v>
      </c>
      <c r="AA9" s="100">
        <v>6</v>
      </c>
      <c r="AB9" s="101">
        <f t="shared" si="1"/>
        <v>72</v>
      </c>
      <c r="AC9" s="101">
        <f t="shared" si="1"/>
        <v>41</v>
      </c>
      <c r="AE9" s="93"/>
    </row>
    <row r="10" spans="1:31" ht="24" customHeight="1">
      <c r="A10" s="94">
        <v>4</v>
      </c>
      <c r="B10" s="95" t="s">
        <v>32</v>
      </c>
      <c r="C10" s="96" t="s">
        <v>33</v>
      </c>
      <c r="D10" s="84">
        <f t="shared" si="0"/>
        <v>74</v>
      </c>
      <c r="E10" s="85">
        <f t="shared" si="0"/>
        <v>48</v>
      </c>
      <c r="F10" s="97">
        <v>17</v>
      </c>
      <c r="G10" s="98">
        <v>11</v>
      </c>
      <c r="H10" s="98">
        <v>21</v>
      </c>
      <c r="I10" s="98">
        <v>16</v>
      </c>
      <c r="J10" s="98">
        <v>17</v>
      </c>
      <c r="K10" s="98">
        <v>13</v>
      </c>
      <c r="L10" s="98">
        <v>10</v>
      </c>
      <c r="M10" s="98">
        <v>6</v>
      </c>
      <c r="N10" s="98">
        <v>3</v>
      </c>
      <c r="O10" s="98">
        <v>2</v>
      </c>
      <c r="P10" s="98">
        <v>6</v>
      </c>
      <c r="Q10" s="99">
        <v>0</v>
      </c>
      <c r="R10" s="97">
        <v>5</v>
      </c>
      <c r="S10" s="98">
        <v>5</v>
      </c>
      <c r="T10" s="98">
        <v>17</v>
      </c>
      <c r="U10" s="98">
        <v>11</v>
      </c>
      <c r="V10" s="98">
        <v>9</v>
      </c>
      <c r="W10" s="98">
        <v>7</v>
      </c>
      <c r="X10" s="98">
        <v>17</v>
      </c>
      <c r="Y10" s="98">
        <v>12</v>
      </c>
      <c r="Z10" s="98">
        <v>26</v>
      </c>
      <c r="AA10" s="100">
        <v>13</v>
      </c>
      <c r="AB10" s="101">
        <f t="shared" si="1"/>
        <v>74</v>
      </c>
      <c r="AC10" s="101">
        <f t="shared" si="1"/>
        <v>48</v>
      </c>
      <c r="AE10" s="93"/>
    </row>
    <row r="11" spans="1:31" ht="24" customHeight="1">
      <c r="A11" s="94">
        <v>5</v>
      </c>
      <c r="B11" s="95" t="s">
        <v>34</v>
      </c>
      <c r="C11" s="96" t="s">
        <v>35</v>
      </c>
      <c r="D11" s="84">
        <f t="shared" si="0"/>
        <v>92</v>
      </c>
      <c r="E11" s="85">
        <f t="shared" si="0"/>
        <v>55</v>
      </c>
      <c r="F11" s="97">
        <v>16</v>
      </c>
      <c r="G11" s="98">
        <v>11</v>
      </c>
      <c r="H11" s="98">
        <v>31</v>
      </c>
      <c r="I11" s="98">
        <v>22</v>
      </c>
      <c r="J11" s="98">
        <v>19</v>
      </c>
      <c r="K11" s="98">
        <v>12</v>
      </c>
      <c r="L11" s="98">
        <v>12</v>
      </c>
      <c r="M11" s="98">
        <v>4</v>
      </c>
      <c r="N11" s="98">
        <v>9</v>
      </c>
      <c r="O11" s="98">
        <v>6</v>
      </c>
      <c r="P11" s="98">
        <v>5</v>
      </c>
      <c r="Q11" s="99">
        <v>0</v>
      </c>
      <c r="R11" s="97">
        <v>16</v>
      </c>
      <c r="S11" s="98">
        <v>14</v>
      </c>
      <c r="T11" s="98">
        <v>18</v>
      </c>
      <c r="U11" s="98">
        <v>12</v>
      </c>
      <c r="V11" s="98">
        <v>9</v>
      </c>
      <c r="W11" s="98">
        <v>8</v>
      </c>
      <c r="X11" s="98">
        <v>32</v>
      </c>
      <c r="Y11" s="98">
        <v>16</v>
      </c>
      <c r="Z11" s="98">
        <v>17</v>
      </c>
      <c r="AA11" s="100">
        <v>5</v>
      </c>
      <c r="AB11" s="101">
        <f t="shared" si="1"/>
        <v>92</v>
      </c>
      <c r="AC11" s="101">
        <f t="shared" si="1"/>
        <v>55</v>
      </c>
      <c r="AE11" s="93"/>
    </row>
    <row r="12" spans="1:31" ht="24" customHeight="1">
      <c r="A12" s="94">
        <v>6</v>
      </c>
      <c r="B12" s="95" t="s">
        <v>36</v>
      </c>
      <c r="C12" s="96" t="s">
        <v>37</v>
      </c>
      <c r="D12" s="84">
        <f t="shared" si="0"/>
        <v>75</v>
      </c>
      <c r="E12" s="85">
        <f t="shared" si="0"/>
        <v>47</v>
      </c>
      <c r="F12" s="97">
        <v>10</v>
      </c>
      <c r="G12" s="98">
        <v>5</v>
      </c>
      <c r="H12" s="98">
        <v>25</v>
      </c>
      <c r="I12" s="98">
        <v>19</v>
      </c>
      <c r="J12" s="98">
        <v>16</v>
      </c>
      <c r="K12" s="98">
        <v>8</v>
      </c>
      <c r="L12" s="98">
        <v>15</v>
      </c>
      <c r="M12" s="98">
        <v>10</v>
      </c>
      <c r="N12" s="98">
        <v>7</v>
      </c>
      <c r="O12" s="98">
        <v>5</v>
      </c>
      <c r="P12" s="98">
        <v>2</v>
      </c>
      <c r="Q12" s="99">
        <v>0</v>
      </c>
      <c r="R12" s="97">
        <v>9</v>
      </c>
      <c r="S12" s="98">
        <v>7</v>
      </c>
      <c r="T12" s="98">
        <v>25</v>
      </c>
      <c r="U12" s="98">
        <v>19</v>
      </c>
      <c r="V12" s="98">
        <v>3</v>
      </c>
      <c r="W12" s="98">
        <v>3</v>
      </c>
      <c r="X12" s="98">
        <v>22</v>
      </c>
      <c r="Y12" s="98">
        <v>11</v>
      </c>
      <c r="Z12" s="98">
        <v>16</v>
      </c>
      <c r="AA12" s="100">
        <v>7</v>
      </c>
      <c r="AB12" s="101">
        <f t="shared" si="1"/>
        <v>75</v>
      </c>
      <c r="AC12" s="101">
        <f t="shared" si="1"/>
        <v>47</v>
      </c>
      <c r="AE12" s="93"/>
    </row>
    <row r="13" spans="1:31" ht="24" customHeight="1">
      <c r="A13" s="94">
        <v>7</v>
      </c>
      <c r="B13" s="95" t="s">
        <v>38</v>
      </c>
      <c r="C13" s="96" t="s">
        <v>39</v>
      </c>
      <c r="D13" s="84">
        <f t="shared" si="0"/>
        <v>189</v>
      </c>
      <c r="E13" s="85">
        <f t="shared" si="0"/>
        <v>119</v>
      </c>
      <c r="F13" s="97">
        <v>23</v>
      </c>
      <c r="G13" s="98">
        <v>13</v>
      </c>
      <c r="H13" s="98">
        <v>55</v>
      </c>
      <c r="I13" s="98">
        <v>43</v>
      </c>
      <c r="J13" s="98">
        <v>43</v>
      </c>
      <c r="K13" s="98">
        <v>33</v>
      </c>
      <c r="L13" s="98">
        <v>38</v>
      </c>
      <c r="M13" s="98">
        <v>19</v>
      </c>
      <c r="N13" s="98">
        <v>22</v>
      </c>
      <c r="O13" s="98">
        <v>10</v>
      </c>
      <c r="P13" s="98">
        <v>8</v>
      </c>
      <c r="Q13" s="99">
        <v>1</v>
      </c>
      <c r="R13" s="97">
        <v>26</v>
      </c>
      <c r="S13" s="98">
        <v>23</v>
      </c>
      <c r="T13" s="98">
        <v>45</v>
      </c>
      <c r="U13" s="98">
        <v>28</v>
      </c>
      <c r="V13" s="98">
        <v>17</v>
      </c>
      <c r="W13" s="98">
        <v>16</v>
      </c>
      <c r="X13" s="98">
        <v>50</v>
      </c>
      <c r="Y13" s="98">
        <v>29</v>
      </c>
      <c r="Z13" s="98">
        <v>51</v>
      </c>
      <c r="AA13" s="100">
        <v>23</v>
      </c>
      <c r="AB13" s="101">
        <f t="shared" si="1"/>
        <v>189</v>
      </c>
      <c r="AC13" s="101">
        <f t="shared" si="1"/>
        <v>119</v>
      </c>
      <c r="AE13" s="93"/>
    </row>
    <row r="14" spans="1:31" ht="24" customHeight="1">
      <c r="A14" s="94">
        <v>8</v>
      </c>
      <c r="B14" s="95" t="s">
        <v>26</v>
      </c>
      <c r="C14" s="96" t="s">
        <v>40</v>
      </c>
      <c r="D14" s="84">
        <f t="shared" si="0"/>
        <v>150</v>
      </c>
      <c r="E14" s="85">
        <f t="shared" si="0"/>
        <v>103</v>
      </c>
      <c r="F14" s="97">
        <v>34</v>
      </c>
      <c r="G14" s="98">
        <v>22</v>
      </c>
      <c r="H14" s="98">
        <v>49</v>
      </c>
      <c r="I14" s="98">
        <v>34</v>
      </c>
      <c r="J14" s="98">
        <v>36</v>
      </c>
      <c r="K14" s="98">
        <v>29</v>
      </c>
      <c r="L14" s="98">
        <v>19</v>
      </c>
      <c r="M14" s="98">
        <v>10</v>
      </c>
      <c r="N14" s="98">
        <v>9</v>
      </c>
      <c r="O14" s="98">
        <v>8</v>
      </c>
      <c r="P14" s="98">
        <v>3</v>
      </c>
      <c r="Q14" s="99">
        <v>0</v>
      </c>
      <c r="R14" s="97">
        <v>32</v>
      </c>
      <c r="S14" s="98">
        <v>21</v>
      </c>
      <c r="T14" s="98">
        <v>37</v>
      </c>
      <c r="U14" s="98">
        <v>28</v>
      </c>
      <c r="V14" s="98">
        <v>20</v>
      </c>
      <c r="W14" s="98">
        <v>16</v>
      </c>
      <c r="X14" s="98">
        <v>37</v>
      </c>
      <c r="Y14" s="98">
        <v>26</v>
      </c>
      <c r="Z14" s="98">
        <v>24</v>
      </c>
      <c r="AA14" s="100">
        <v>12</v>
      </c>
      <c r="AB14" s="101">
        <f t="shared" si="1"/>
        <v>150</v>
      </c>
      <c r="AC14" s="101">
        <f t="shared" si="1"/>
        <v>103</v>
      </c>
      <c r="AE14" s="93"/>
    </row>
    <row r="15" spans="1:31" ht="24" customHeight="1" thickBot="1">
      <c r="A15" s="81">
        <v>9</v>
      </c>
      <c r="B15" s="82" t="s">
        <v>41</v>
      </c>
      <c r="C15" s="83" t="s">
        <v>42</v>
      </c>
      <c r="D15" s="84">
        <f t="shared" si="0"/>
        <v>207</v>
      </c>
      <c r="E15" s="85">
        <f t="shared" si="0"/>
        <v>122</v>
      </c>
      <c r="F15" s="86">
        <v>29</v>
      </c>
      <c r="G15" s="87">
        <v>20</v>
      </c>
      <c r="H15" s="87">
        <v>70</v>
      </c>
      <c r="I15" s="87">
        <v>44</v>
      </c>
      <c r="J15" s="87">
        <v>43</v>
      </c>
      <c r="K15" s="88">
        <v>31</v>
      </c>
      <c r="L15" s="89">
        <v>36</v>
      </c>
      <c r="M15" s="87">
        <v>20</v>
      </c>
      <c r="N15" s="87">
        <v>16</v>
      </c>
      <c r="O15" s="87">
        <v>7</v>
      </c>
      <c r="P15" s="87">
        <v>13</v>
      </c>
      <c r="Q15" s="90">
        <v>0</v>
      </c>
      <c r="R15" s="86">
        <v>33</v>
      </c>
      <c r="S15" s="87">
        <v>25</v>
      </c>
      <c r="T15" s="87">
        <v>56</v>
      </c>
      <c r="U15" s="87">
        <v>36</v>
      </c>
      <c r="V15" s="87">
        <v>17</v>
      </c>
      <c r="W15" s="87">
        <v>14</v>
      </c>
      <c r="X15" s="87">
        <v>54</v>
      </c>
      <c r="Y15" s="87">
        <v>34</v>
      </c>
      <c r="Z15" s="87">
        <v>47</v>
      </c>
      <c r="AA15" s="91">
        <v>13</v>
      </c>
      <c r="AB15" s="92">
        <f t="shared" si="1"/>
        <v>207</v>
      </c>
      <c r="AC15" s="92">
        <f t="shared" si="1"/>
        <v>122</v>
      </c>
      <c r="AE15" s="93"/>
    </row>
    <row r="16" spans="1:29" ht="19.5" customHeight="1" thickBot="1">
      <c r="A16" s="102"/>
      <c r="B16" s="324" t="s">
        <v>75</v>
      </c>
      <c r="C16" s="324"/>
      <c r="D16" s="103">
        <f aca="true" t="shared" si="2" ref="D16:AC16">D7+D8+D9+D10+D11+D12+D13+D14+D15</f>
        <v>1495</v>
      </c>
      <c r="E16" s="104">
        <f t="shared" si="2"/>
        <v>917</v>
      </c>
      <c r="F16" s="103">
        <f t="shared" si="2"/>
        <v>194</v>
      </c>
      <c r="G16" s="105">
        <f t="shared" si="2"/>
        <v>128</v>
      </c>
      <c r="H16" s="105">
        <f t="shared" si="2"/>
        <v>472</v>
      </c>
      <c r="I16" s="105">
        <f t="shared" si="2"/>
        <v>322</v>
      </c>
      <c r="J16" s="105">
        <f t="shared" si="2"/>
        <v>355</v>
      </c>
      <c r="K16" s="105">
        <f t="shared" si="2"/>
        <v>244</v>
      </c>
      <c r="L16" s="105">
        <f t="shared" si="2"/>
        <v>263</v>
      </c>
      <c r="M16" s="105">
        <f t="shared" si="2"/>
        <v>144</v>
      </c>
      <c r="N16" s="105">
        <f t="shared" si="2"/>
        <v>136</v>
      </c>
      <c r="O16" s="105">
        <f t="shared" si="2"/>
        <v>75</v>
      </c>
      <c r="P16" s="105">
        <f t="shared" si="2"/>
        <v>75</v>
      </c>
      <c r="Q16" s="105">
        <f t="shared" si="2"/>
        <v>4</v>
      </c>
      <c r="R16" s="103">
        <f t="shared" si="2"/>
        <v>266</v>
      </c>
      <c r="S16" s="103">
        <f t="shared" si="2"/>
        <v>196</v>
      </c>
      <c r="T16" s="105">
        <f t="shared" si="2"/>
        <v>368</v>
      </c>
      <c r="U16" s="105">
        <f t="shared" si="2"/>
        <v>244</v>
      </c>
      <c r="V16" s="105">
        <f t="shared" si="2"/>
        <v>148</v>
      </c>
      <c r="W16" s="105">
        <f t="shared" si="2"/>
        <v>112</v>
      </c>
      <c r="X16" s="105">
        <f t="shared" si="2"/>
        <v>391</v>
      </c>
      <c r="Y16" s="105">
        <f t="shared" si="2"/>
        <v>224</v>
      </c>
      <c r="Z16" s="105">
        <f t="shared" si="2"/>
        <v>322</v>
      </c>
      <c r="AA16" s="105">
        <f t="shared" si="2"/>
        <v>141</v>
      </c>
      <c r="AB16" s="106">
        <f t="shared" si="2"/>
        <v>1495</v>
      </c>
      <c r="AC16" s="104">
        <f t="shared" si="2"/>
        <v>917</v>
      </c>
    </row>
    <row r="17" ht="42.75" customHeight="1" thickBot="1"/>
    <row r="18" spans="1:33" ht="23.25" customHeight="1">
      <c r="A18" s="65" t="s">
        <v>0</v>
      </c>
      <c r="B18" s="66" t="s">
        <v>0</v>
      </c>
      <c r="C18" s="325" t="s">
        <v>4</v>
      </c>
      <c r="D18" s="328" t="s">
        <v>76</v>
      </c>
      <c r="E18" s="329"/>
      <c r="F18" s="314" t="s">
        <v>77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3"/>
      <c r="T18" s="334" t="s">
        <v>78</v>
      </c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15"/>
      <c r="AF18" s="314" t="s">
        <v>76</v>
      </c>
      <c r="AG18" s="315"/>
    </row>
    <row r="19" spans="1:33" ht="33" customHeight="1">
      <c r="A19" s="68" t="s">
        <v>17</v>
      </c>
      <c r="B19" s="69" t="s">
        <v>3</v>
      </c>
      <c r="C19" s="326"/>
      <c r="D19" s="330"/>
      <c r="E19" s="331"/>
      <c r="F19" s="310" t="s">
        <v>79</v>
      </c>
      <c r="G19" s="318"/>
      <c r="H19" s="310" t="s">
        <v>80</v>
      </c>
      <c r="I19" s="310"/>
      <c r="J19" s="310" t="s">
        <v>81</v>
      </c>
      <c r="K19" s="310"/>
      <c r="L19" s="310" t="s">
        <v>82</v>
      </c>
      <c r="M19" s="310"/>
      <c r="N19" s="310" t="s">
        <v>83</v>
      </c>
      <c r="O19" s="310"/>
      <c r="P19" s="310" t="s">
        <v>84</v>
      </c>
      <c r="Q19" s="310"/>
      <c r="R19" s="310" t="s">
        <v>85</v>
      </c>
      <c r="S19" s="319"/>
      <c r="T19" s="320" t="s">
        <v>86</v>
      </c>
      <c r="U19" s="318"/>
      <c r="V19" s="310" t="s">
        <v>87</v>
      </c>
      <c r="W19" s="310"/>
      <c r="X19" s="310" t="s">
        <v>88</v>
      </c>
      <c r="Y19" s="310"/>
      <c r="Z19" s="310" t="s">
        <v>89</v>
      </c>
      <c r="AA19" s="310"/>
      <c r="AB19" s="310" t="s">
        <v>90</v>
      </c>
      <c r="AC19" s="310"/>
      <c r="AD19" s="310" t="s">
        <v>91</v>
      </c>
      <c r="AE19" s="311"/>
      <c r="AF19" s="316"/>
      <c r="AG19" s="317"/>
    </row>
    <row r="20" spans="1:33" ht="12.75" customHeight="1" thickBot="1">
      <c r="A20" s="71" t="s">
        <v>0</v>
      </c>
      <c r="B20" s="72" t="s">
        <v>0</v>
      </c>
      <c r="C20" s="327"/>
      <c r="D20" s="76" t="s">
        <v>24</v>
      </c>
      <c r="E20" s="79" t="s">
        <v>25</v>
      </c>
      <c r="F20" s="77" t="s">
        <v>24</v>
      </c>
      <c r="G20" s="77" t="s">
        <v>25</v>
      </c>
      <c r="H20" s="78" t="s">
        <v>24</v>
      </c>
      <c r="I20" s="77" t="s">
        <v>25</v>
      </c>
      <c r="J20" s="78" t="s">
        <v>24</v>
      </c>
      <c r="K20" s="77" t="s">
        <v>25</v>
      </c>
      <c r="L20" s="78" t="s">
        <v>24</v>
      </c>
      <c r="M20" s="77" t="s">
        <v>25</v>
      </c>
      <c r="N20" s="78" t="s">
        <v>24</v>
      </c>
      <c r="O20" s="77" t="s">
        <v>25</v>
      </c>
      <c r="P20" s="107" t="s">
        <v>24</v>
      </c>
      <c r="Q20" s="77" t="s">
        <v>25</v>
      </c>
      <c r="R20" s="78" t="s">
        <v>24</v>
      </c>
      <c r="S20" s="108" t="s">
        <v>25</v>
      </c>
      <c r="T20" s="76" t="s">
        <v>24</v>
      </c>
      <c r="U20" s="77" t="s">
        <v>25</v>
      </c>
      <c r="V20" s="78" t="s">
        <v>24</v>
      </c>
      <c r="W20" s="77" t="s">
        <v>25</v>
      </c>
      <c r="X20" s="78" t="s">
        <v>24</v>
      </c>
      <c r="Y20" s="77" t="s">
        <v>25</v>
      </c>
      <c r="Z20" s="78" t="s">
        <v>24</v>
      </c>
      <c r="AA20" s="77" t="s">
        <v>25</v>
      </c>
      <c r="AB20" s="78" t="s">
        <v>24</v>
      </c>
      <c r="AC20" s="77" t="s">
        <v>25</v>
      </c>
      <c r="AD20" s="78" t="s">
        <v>24</v>
      </c>
      <c r="AE20" s="79" t="s">
        <v>25</v>
      </c>
      <c r="AF20" s="109" t="s">
        <v>24</v>
      </c>
      <c r="AG20" s="110" t="s">
        <v>25</v>
      </c>
    </row>
    <row r="21" spans="1:33" ht="24.75" customHeight="1">
      <c r="A21" s="81">
        <v>1</v>
      </c>
      <c r="B21" s="82" t="s">
        <v>26</v>
      </c>
      <c r="C21" s="83" t="s">
        <v>27</v>
      </c>
      <c r="D21" s="84">
        <f aca="true" t="shared" si="3" ref="D21:E29">SUM(F21+H21+J21+L21+N21+P21+R21)</f>
        <v>518</v>
      </c>
      <c r="E21" s="84">
        <f t="shared" si="3"/>
        <v>305</v>
      </c>
      <c r="F21" s="111">
        <v>74</v>
      </c>
      <c r="G21" s="111">
        <v>51</v>
      </c>
      <c r="H21" s="111">
        <v>153</v>
      </c>
      <c r="I21" s="111">
        <v>98</v>
      </c>
      <c r="J21" s="111">
        <v>92</v>
      </c>
      <c r="K21" s="111">
        <v>56</v>
      </c>
      <c r="L21" s="111">
        <v>87</v>
      </c>
      <c r="M21" s="111">
        <v>49</v>
      </c>
      <c r="N21" s="111">
        <v>63</v>
      </c>
      <c r="O21" s="111">
        <v>26</v>
      </c>
      <c r="P21" s="112">
        <v>28</v>
      </c>
      <c r="Q21" s="111">
        <v>11</v>
      </c>
      <c r="R21" s="111">
        <v>21</v>
      </c>
      <c r="S21" s="111">
        <v>14</v>
      </c>
      <c r="T21" s="113">
        <v>88</v>
      </c>
      <c r="U21" s="111">
        <v>40</v>
      </c>
      <c r="V21" s="111">
        <v>134</v>
      </c>
      <c r="W21" s="111">
        <v>74</v>
      </c>
      <c r="X21" s="111">
        <v>97</v>
      </c>
      <c r="Y21" s="111">
        <v>52</v>
      </c>
      <c r="Z21" s="111">
        <v>94</v>
      </c>
      <c r="AA21" s="111">
        <v>70</v>
      </c>
      <c r="AB21" s="111">
        <v>48</v>
      </c>
      <c r="AC21" s="111">
        <v>32</v>
      </c>
      <c r="AD21" s="111">
        <v>57</v>
      </c>
      <c r="AE21" s="114">
        <v>37</v>
      </c>
      <c r="AF21" s="115">
        <f aca="true" t="shared" si="4" ref="AF21:AG29">T21+V21+X21+Z21+AB21+AD21</f>
        <v>518</v>
      </c>
      <c r="AG21" s="92">
        <f t="shared" si="4"/>
        <v>305</v>
      </c>
    </row>
    <row r="22" spans="1:33" ht="24.75" customHeight="1">
      <c r="A22" s="94">
        <v>2</v>
      </c>
      <c r="B22" s="95" t="s">
        <v>28</v>
      </c>
      <c r="C22" s="116" t="s">
        <v>29</v>
      </c>
      <c r="D22" s="84">
        <f t="shared" si="3"/>
        <v>118</v>
      </c>
      <c r="E22" s="84">
        <f t="shared" si="3"/>
        <v>77</v>
      </c>
      <c r="F22" s="117">
        <v>19</v>
      </c>
      <c r="G22" s="117">
        <v>14</v>
      </c>
      <c r="H22" s="117">
        <v>32</v>
      </c>
      <c r="I22" s="117">
        <v>23</v>
      </c>
      <c r="J22" s="117">
        <v>27</v>
      </c>
      <c r="K22" s="117">
        <v>22</v>
      </c>
      <c r="L22" s="117">
        <v>20</v>
      </c>
      <c r="M22" s="117">
        <v>8</v>
      </c>
      <c r="N22" s="117">
        <v>11</v>
      </c>
      <c r="O22" s="117">
        <v>5</v>
      </c>
      <c r="P22" s="118">
        <v>3</v>
      </c>
      <c r="Q22" s="117">
        <v>0</v>
      </c>
      <c r="R22" s="117">
        <v>6</v>
      </c>
      <c r="S22" s="117">
        <v>5</v>
      </c>
      <c r="T22" s="119">
        <v>21</v>
      </c>
      <c r="U22" s="117">
        <v>9</v>
      </c>
      <c r="V22" s="117">
        <v>24</v>
      </c>
      <c r="W22" s="117">
        <v>13</v>
      </c>
      <c r="X22" s="117">
        <v>26</v>
      </c>
      <c r="Y22" s="117">
        <v>16</v>
      </c>
      <c r="Z22" s="117">
        <v>21</v>
      </c>
      <c r="AA22" s="117">
        <v>17</v>
      </c>
      <c r="AB22" s="117">
        <v>13</v>
      </c>
      <c r="AC22" s="117">
        <v>13</v>
      </c>
      <c r="AD22" s="117">
        <v>13</v>
      </c>
      <c r="AE22" s="120">
        <v>9</v>
      </c>
      <c r="AF22" s="121">
        <f t="shared" si="4"/>
        <v>118</v>
      </c>
      <c r="AG22" s="101">
        <f t="shared" si="4"/>
        <v>77</v>
      </c>
    </row>
    <row r="23" spans="1:33" ht="24.75" customHeight="1">
      <c r="A23" s="94">
        <v>3</v>
      </c>
      <c r="B23" s="95" t="s">
        <v>30</v>
      </c>
      <c r="C23" s="116" t="s">
        <v>31</v>
      </c>
      <c r="D23" s="84">
        <f t="shared" si="3"/>
        <v>72</v>
      </c>
      <c r="E23" s="84">
        <f t="shared" si="3"/>
        <v>41</v>
      </c>
      <c r="F23" s="117">
        <v>13</v>
      </c>
      <c r="G23" s="117">
        <v>10</v>
      </c>
      <c r="H23" s="117">
        <v>19</v>
      </c>
      <c r="I23" s="117">
        <v>11</v>
      </c>
      <c r="J23" s="117">
        <v>13</v>
      </c>
      <c r="K23" s="117">
        <v>7</v>
      </c>
      <c r="L23" s="117">
        <v>10</v>
      </c>
      <c r="M23" s="117">
        <v>6</v>
      </c>
      <c r="N23" s="117">
        <v>6</v>
      </c>
      <c r="O23" s="117">
        <v>3</v>
      </c>
      <c r="P23" s="118">
        <v>1</v>
      </c>
      <c r="Q23" s="117">
        <v>0</v>
      </c>
      <c r="R23" s="117">
        <v>10</v>
      </c>
      <c r="S23" s="117">
        <v>4</v>
      </c>
      <c r="T23" s="119">
        <v>12</v>
      </c>
      <c r="U23" s="117">
        <v>7</v>
      </c>
      <c r="V23" s="117">
        <v>16</v>
      </c>
      <c r="W23" s="117">
        <v>6</v>
      </c>
      <c r="X23" s="117">
        <v>17</v>
      </c>
      <c r="Y23" s="117">
        <v>12</v>
      </c>
      <c r="Z23" s="117">
        <v>7</v>
      </c>
      <c r="AA23" s="117">
        <v>3</v>
      </c>
      <c r="AB23" s="117">
        <v>8</v>
      </c>
      <c r="AC23" s="117">
        <v>7</v>
      </c>
      <c r="AD23" s="117">
        <v>12</v>
      </c>
      <c r="AE23" s="120">
        <v>6</v>
      </c>
      <c r="AF23" s="121">
        <f t="shared" si="4"/>
        <v>72</v>
      </c>
      <c r="AG23" s="101">
        <f t="shared" si="4"/>
        <v>41</v>
      </c>
    </row>
    <row r="24" spans="1:33" ht="24.75" customHeight="1">
      <c r="A24" s="94">
        <v>4</v>
      </c>
      <c r="B24" s="95" t="s">
        <v>32</v>
      </c>
      <c r="C24" s="116" t="s">
        <v>33</v>
      </c>
      <c r="D24" s="84">
        <f t="shared" si="3"/>
        <v>74</v>
      </c>
      <c r="E24" s="84">
        <f t="shared" si="3"/>
        <v>48</v>
      </c>
      <c r="F24" s="117">
        <v>14</v>
      </c>
      <c r="G24" s="117">
        <v>12</v>
      </c>
      <c r="H24" s="117">
        <v>24</v>
      </c>
      <c r="I24" s="117">
        <v>17</v>
      </c>
      <c r="J24" s="117">
        <v>12</v>
      </c>
      <c r="K24" s="117">
        <v>8</v>
      </c>
      <c r="L24" s="117">
        <v>11</v>
      </c>
      <c r="M24" s="117">
        <v>6</v>
      </c>
      <c r="N24" s="117">
        <v>3</v>
      </c>
      <c r="O24" s="117">
        <v>3</v>
      </c>
      <c r="P24" s="118">
        <v>5</v>
      </c>
      <c r="Q24" s="117">
        <v>1</v>
      </c>
      <c r="R24" s="117">
        <v>5</v>
      </c>
      <c r="S24" s="117">
        <v>1</v>
      </c>
      <c r="T24" s="119">
        <v>9</v>
      </c>
      <c r="U24" s="117">
        <v>4</v>
      </c>
      <c r="V24" s="117">
        <v>23</v>
      </c>
      <c r="W24" s="117">
        <v>12</v>
      </c>
      <c r="X24" s="117">
        <v>15</v>
      </c>
      <c r="Y24" s="117">
        <v>10</v>
      </c>
      <c r="Z24" s="117">
        <v>10</v>
      </c>
      <c r="AA24" s="117">
        <v>7</v>
      </c>
      <c r="AB24" s="117">
        <v>6</v>
      </c>
      <c r="AC24" s="117">
        <v>6</v>
      </c>
      <c r="AD24" s="117">
        <v>11</v>
      </c>
      <c r="AE24" s="120">
        <v>9</v>
      </c>
      <c r="AF24" s="121">
        <f t="shared" si="4"/>
        <v>74</v>
      </c>
      <c r="AG24" s="101">
        <f t="shared" si="4"/>
        <v>48</v>
      </c>
    </row>
    <row r="25" spans="1:33" ht="24.75" customHeight="1">
      <c r="A25" s="94">
        <v>5</v>
      </c>
      <c r="B25" s="95" t="s">
        <v>34</v>
      </c>
      <c r="C25" s="116" t="s">
        <v>35</v>
      </c>
      <c r="D25" s="84">
        <f t="shared" si="3"/>
        <v>92</v>
      </c>
      <c r="E25" s="84">
        <f t="shared" si="3"/>
        <v>55</v>
      </c>
      <c r="F25" s="117">
        <v>7</v>
      </c>
      <c r="G25" s="117">
        <v>5</v>
      </c>
      <c r="H25" s="117">
        <v>32</v>
      </c>
      <c r="I25" s="117">
        <v>21</v>
      </c>
      <c r="J25" s="117">
        <v>24</v>
      </c>
      <c r="K25" s="117">
        <v>13</v>
      </c>
      <c r="L25" s="117">
        <v>15</v>
      </c>
      <c r="M25" s="117">
        <v>10</v>
      </c>
      <c r="N25" s="117">
        <v>7</v>
      </c>
      <c r="O25" s="117">
        <v>3</v>
      </c>
      <c r="P25" s="118">
        <v>3</v>
      </c>
      <c r="Q25" s="117">
        <v>1</v>
      </c>
      <c r="R25" s="117">
        <v>4</v>
      </c>
      <c r="S25" s="117">
        <v>2</v>
      </c>
      <c r="T25" s="119">
        <v>17</v>
      </c>
      <c r="U25" s="117">
        <v>7</v>
      </c>
      <c r="V25" s="117">
        <v>17</v>
      </c>
      <c r="W25" s="117">
        <v>10</v>
      </c>
      <c r="X25" s="117">
        <v>20</v>
      </c>
      <c r="Y25" s="117">
        <v>10</v>
      </c>
      <c r="Z25" s="117">
        <v>15</v>
      </c>
      <c r="AA25" s="117">
        <v>11</v>
      </c>
      <c r="AB25" s="117">
        <v>13</v>
      </c>
      <c r="AC25" s="117">
        <v>10</v>
      </c>
      <c r="AD25" s="117">
        <v>10</v>
      </c>
      <c r="AE25" s="120">
        <v>7</v>
      </c>
      <c r="AF25" s="121">
        <f t="shared" si="4"/>
        <v>92</v>
      </c>
      <c r="AG25" s="101">
        <f t="shared" si="4"/>
        <v>55</v>
      </c>
    </row>
    <row r="26" spans="1:33" ht="24.75" customHeight="1">
      <c r="A26" s="94">
        <v>6</v>
      </c>
      <c r="B26" s="95" t="s">
        <v>36</v>
      </c>
      <c r="C26" s="116" t="s">
        <v>37</v>
      </c>
      <c r="D26" s="84">
        <f t="shared" si="3"/>
        <v>75</v>
      </c>
      <c r="E26" s="84">
        <f t="shared" si="3"/>
        <v>47</v>
      </c>
      <c r="F26" s="117">
        <v>9</v>
      </c>
      <c r="G26" s="117">
        <v>7</v>
      </c>
      <c r="H26" s="117">
        <v>23</v>
      </c>
      <c r="I26" s="117">
        <v>17</v>
      </c>
      <c r="J26" s="117">
        <v>13</v>
      </c>
      <c r="K26" s="117">
        <v>9</v>
      </c>
      <c r="L26" s="117">
        <v>15</v>
      </c>
      <c r="M26" s="117">
        <v>8</v>
      </c>
      <c r="N26" s="117">
        <v>11</v>
      </c>
      <c r="O26" s="117">
        <v>3</v>
      </c>
      <c r="P26" s="118">
        <v>2</v>
      </c>
      <c r="Q26" s="117">
        <v>1</v>
      </c>
      <c r="R26" s="117">
        <v>2</v>
      </c>
      <c r="S26" s="117">
        <v>2</v>
      </c>
      <c r="T26" s="119">
        <v>22</v>
      </c>
      <c r="U26" s="117">
        <v>11</v>
      </c>
      <c r="V26" s="117">
        <v>16</v>
      </c>
      <c r="W26" s="117">
        <v>11</v>
      </c>
      <c r="X26" s="117">
        <v>16</v>
      </c>
      <c r="Y26" s="117">
        <v>7</v>
      </c>
      <c r="Z26" s="117">
        <v>9</v>
      </c>
      <c r="AA26" s="117">
        <v>7</v>
      </c>
      <c r="AB26" s="117">
        <v>5</v>
      </c>
      <c r="AC26" s="117">
        <v>5</v>
      </c>
      <c r="AD26" s="117">
        <v>7</v>
      </c>
      <c r="AE26" s="120">
        <v>6</v>
      </c>
      <c r="AF26" s="121">
        <f t="shared" si="4"/>
        <v>75</v>
      </c>
      <c r="AG26" s="101">
        <f t="shared" si="4"/>
        <v>47</v>
      </c>
    </row>
    <row r="27" spans="1:33" ht="24.75" customHeight="1">
      <c r="A27" s="94">
        <v>7</v>
      </c>
      <c r="B27" s="95" t="s">
        <v>38</v>
      </c>
      <c r="C27" s="116" t="s">
        <v>39</v>
      </c>
      <c r="D27" s="84">
        <f t="shared" si="3"/>
        <v>189</v>
      </c>
      <c r="E27" s="84">
        <f t="shared" si="3"/>
        <v>119</v>
      </c>
      <c r="F27" s="117">
        <v>34</v>
      </c>
      <c r="G27" s="117">
        <v>23</v>
      </c>
      <c r="H27" s="117">
        <v>56</v>
      </c>
      <c r="I27" s="117">
        <v>41</v>
      </c>
      <c r="J27" s="117">
        <v>32</v>
      </c>
      <c r="K27" s="117">
        <v>19</v>
      </c>
      <c r="L27" s="117">
        <v>31</v>
      </c>
      <c r="M27" s="117">
        <v>16</v>
      </c>
      <c r="N27" s="117">
        <v>15</v>
      </c>
      <c r="O27" s="117">
        <v>6</v>
      </c>
      <c r="P27" s="118">
        <v>7</v>
      </c>
      <c r="Q27" s="117">
        <v>3</v>
      </c>
      <c r="R27" s="117">
        <v>14</v>
      </c>
      <c r="S27" s="117">
        <v>11</v>
      </c>
      <c r="T27" s="119">
        <v>28</v>
      </c>
      <c r="U27" s="117">
        <v>12</v>
      </c>
      <c r="V27" s="117">
        <v>48</v>
      </c>
      <c r="W27" s="117">
        <v>28</v>
      </c>
      <c r="X27" s="117">
        <v>35</v>
      </c>
      <c r="Y27" s="117">
        <v>25</v>
      </c>
      <c r="Z27" s="117">
        <v>26</v>
      </c>
      <c r="AA27" s="117">
        <v>18</v>
      </c>
      <c r="AB27" s="117">
        <v>24</v>
      </c>
      <c r="AC27" s="117">
        <v>15</v>
      </c>
      <c r="AD27" s="117">
        <v>28</v>
      </c>
      <c r="AE27" s="120">
        <v>21</v>
      </c>
      <c r="AF27" s="121">
        <f t="shared" si="4"/>
        <v>189</v>
      </c>
      <c r="AG27" s="101">
        <f t="shared" si="4"/>
        <v>119</v>
      </c>
    </row>
    <row r="28" spans="1:33" ht="24.75" customHeight="1">
      <c r="A28" s="94">
        <v>8</v>
      </c>
      <c r="B28" s="95" t="s">
        <v>26</v>
      </c>
      <c r="C28" s="116" t="s">
        <v>40</v>
      </c>
      <c r="D28" s="84">
        <f t="shared" si="3"/>
        <v>150</v>
      </c>
      <c r="E28" s="84">
        <f t="shared" si="3"/>
        <v>103</v>
      </c>
      <c r="F28" s="117">
        <v>24</v>
      </c>
      <c r="G28" s="117">
        <v>18</v>
      </c>
      <c r="H28" s="117">
        <v>50</v>
      </c>
      <c r="I28" s="117">
        <v>36</v>
      </c>
      <c r="J28" s="117">
        <v>33</v>
      </c>
      <c r="K28" s="117">
        <v>22</v>
      </c>
      <c r="L28" s="117">
        <v>20</v>
      </c>
      <c r="M28" s="117">
        <v>13</v>
      </c>
      <c r="N28" s="117">
        <v>10</v>
      </c>
      <c r="O28" s="117">
        <v>4</v>
      </c>
      <c r="P28" s="118">
        <v>5</v>
      </c>
      <c r="Q28" s="117">
        <v>3</v>
      </c>
      <c r="R28" s="117">
        <v>8</v>
      </c>
      <c r="S28" s="117">
        <v>7</v>
      </c>
      <c r="T28" s="119">
        <v>28</v>
      </c>
      <c r="U28" s="117">
        <v>16</v>
      </c>
      <c r="V28" s="117">
        <v>40</v>
      </c>
      <c r="W28" s="117">
        <v>24</v>
      </c>
      <c r="X28" s="117">
        <v>32</v>
      </c>
      <c r="Y28" s="117">
        <v>18</v>
      </c>
      <c r="Z28" s="117">
        <v>29</v>
      </c>
      <c r="AA28" s="117">
        <v>26</v>
      </c>
      <c r="AB28" s="117">
        <v>10</v>
      </c>
      <c r="AC28" s="117">
        <v>9</v>
      </c>
      <c r="AD28" s="117">
        <v>11</v>
      </c>
      <c r="AE28" s="120">
        <v>10</v>
      </c>
      <c r="AF28" s="121">
        <f t="shared" si="4"/>
        <v>150</v>
      </c>
      <c r="AG28" s="101">
        <f t="shared" si="4"/>
        <v>103</v>
      </c>
    </row>
    <row r="29" spans="1:33" ht="24.75" customHeight="1" thickBot="1">
      <c r="A29" s="81">
        <v>9</v>
      </c>
      <c r="B29" s="82" t="s">
        <v>41</v>
      </c>
      <c r="C29" s="83" t="s">
        <v>42</v>
      </c>
      <c r="D29" s="84">
        <f t="shared" si="3"/>
        <v>207</v>
      </c>
      <c r="E29" s="84">
        <f t="shared" si="3"/>
        <v>122</v>
      </c>
      <c r="F29" s="111">
        <v>34</v>
      </c>
      <c r="G29" s="111">
        <v>25</v>
      </c>
      <c r="H29" s="111">
        <v>67</v>
      </c>
      <c r="I29" s="111">
        <v>48</v>
      </c>
      <c r="J29" s="111">
        <v>34</v>
      </c>
      <c r="K29" s="111">
        <v>21</v>
      </c>
      <c r="L29" s="111">
        <v>40</v>
      </c>
      <c r="M29" s="111">
        <v>22</v>
      </c>
      <c r="N29" s="111">
        <v>12</v>
      </c>
      <c r="O29" s="111">
        <v>2</v>
      </c>
      <c r="P29" s="122">
        <v>10</v>
      </c>
      <c r="Q29" s="111">
        <v>0</v>
      </c>
      <c r="R29" s="111">
        <v>10</v>
      </c>
      <c r="S29" s="111">
        <v>4</v>
      </c>
      <c r="T29" s="113">
        <v>29</v>
      </c>
      <c r="U29" s="111">
        <v>11</v>
      </c>
      <c r="V29" s="111">
        <v>57</v>
      </c>
      <c r="W29" s="111">
        <v>28</v>
      </c>
      <c r="X29" s="111">
        <v>33</v>
      </c>
      <c r="Y29" s="111">
        <v>23</v>
      </c>
      <c r="Z29" s="111">
        <v>30</v>
      </c>
      <c r="AA29" s="111">
        <v>17</v>
      </c>
      <c r="AB29" s="111">
        <v>25</v>
      </c>
      <c r="AC29" s="111">
        <v>18</v>
      </c>
      <c r="AD29" s="111">
        <v>33</v>
      </c>
      <c r="AE29" s="114">
        <v>25</v>
      </c>
      <c r="AF29" s="123">
        <f t="shared" si="4"/>
        <v>207</v>
      </c>
      <c r="AG29" s="124">
        <f t="shared" si="4"/>
        <v>122</v>
      </c>
    </row>
    <row r="30" spans="1:33" ht="19.5" customHeight="1" thickBot="1">
      <c r="A30" s="125"/>
      <c r="B30" s="312" t="s">
        <v>75</v>
      </c>
      <c r="C30" s="313"/>
      <c r="D30" s="126">
        <f>D21+D22+D24+D23+D25+D26+D27+D28+D29</f>
        <v>1495</v>
      </c>
      <c r="E30" s="84">
        <f>SUM(G30+I30+K30+M30+O30+Q30+S30)</f>
        <v>917</v>
      </c>
      <c r="F30" s="106">
        <f aca="true" t="shared" si="5" ref="F30:AE30">F21+F22+F23+F24+F25+F26+F27+F28+F29</f>
        <v>228</v>
      </c>
      <c r="G30" s="105">
        <f t="shared" si="5"/>
        <v>165</v>
      </c>
      <c r="H30" s="105">
        <f t="shared" si="5"/>
        <v>456</v>
      </c>
      <c r="I30" s="105">
        <f t="shared" si="5"/>
        <v>312</v>
      </c>
      <c r="J30" s="105">
        <f t="shared" si="5"/>
        <v>280</v>
      </c>
      <c r="K30" s="105">
        <f t="shared" si="5"/>
        <v>177</v>
      </c>
      <c r="L30" s="105">
        <f t="shared" si="5"/>
        <v>249</v>
      </c>
      <c r="M30" s="105">
        <f t="shared" si="5"/>
        <v>138</v>
      </c>
      <c r="N30" s="105">
        <f t="shared" si="5"/>
        <v>138</v>
      </c>
      <c r="O30" s="105">
        <f t="shared" si="5"/>
        <v>55</v>
      </c>
      <c r="P30" s="127">
        <f t="shared" si="5"/>
        <v>64</v>
      </c>
      <c r="Q30" s="105">
        <f t="shared" si="5"/>
        <v>20</v>
      </c>
      <c r="R30" s="105">
        <f t="shared" si="5"/>
        <v>80</v>
      </c>
      <c r="S30" s="105">
        <f t="shared" si="5"/>
        <v>50</v>
      </c>
      <c r="T30" s="103">
        <f t="shared" si="5"/>
        <v>254</v>
      </c>
      <c r="U30" s="105">
        <f t="shared" si="5"/>
        <v>117</v>
      </c>
      <c r="V30" s="105">
        <f t="shared" si="5"/>
        <v>375</v>
      </c>
      <c r="W30" s="105">
        <f t="shared" si="5"/>
        <v>206</v>
      </c>
      <c r="X30" s="105">
        <f t="shared" si="5"/>
        <v>291</v>
      </c>
      <c r="Y30" s="105">
        <f t="shared" si="5"/>
        <v>173</v>
      </c>
      <c r="Z30" s="105">
        <f t="shared" si="5"/>
        <v>241</v>
      </c>
      <c r="AA30" s="105">
        <f t="shared" si="5"/>
        <v>176</v>
      </c>
      <c r="AB30" s="105">
        <f t="shared" si="5"/>
        <v>152</v>
      </c>
      <c r="AC30" s="105">
        <f t="shared" si="5"/>
        <v>115</v>
      </c>
      <c r="AD30" s="105">
        <f t="shared" si="5"/>
        <v>182</v>
      </c>
      <c r="AE30" s="104">
        <f t="shared" si="5"/>
        <v>130</v>
      </c>
      <c r="AF30" s="128">
        <f>AF21+AF22+AF24+AF23+AF25+AF26+AF27+AF28+AF29</f>
        <v>1495</v>
      </c>
      <c r="AG30" s="129">
        <f>AG21+AG22+AG24+AG23+AG25+AG26+AG27+AG28+AG29</f>
        <v>917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U4">
      <selection activeCell="O8" sqref="O8:S17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392" t="s">
        <v>59</v>
      </c>
      <c r="B2" s="392"/>
      <c r="C2" s="392"/>
      <c r="D2" s="393" t="s">
        <v>92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1"/>
      <c r="AW2" s="131"/>
      <c r="AX2" s="131"/>
    </row>
    <row r="3" spans="1:50" ht="19.5" customHeight="1">
      <c r="A3" s="392"/>
      <c r="B3" s="392"/>
      <c r="C3" s="392"/>
      <c r="D3" s="395" t="str">
        <f>'ogolne (3)'!H3</f>
        <v>od 01 marca  2020 roku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6"/>
      <c r="T3" s="397" t="str">
        <f>'ogolne (3)'!T3</f>
        <v>do 31 marca 2020 roku</v>
      </c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8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1"/>
      <c r="AW3" s="131"/>
      <c r="AX3" s="131"/>
    </row>
    <row r="4" spans="1:47" ht="13.5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</row>
    <row r="5" spans="1:47" ht="22.5" customHeight="1">
      <c r="A5" s="399" t="s">
        <v>93</v>
      </c>
      <c r="B5" s="374" t="s">
        <v>94</v>
      </c>
      <c r="C5" s="402"/>
      <c r="D5" s="404" t="s">
        <v>95</v>
      </c>
      <c r="E5" s="405"/>
      <c r="F5" s="408" t="s">
        <v>96</v>
      </c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80"/>
      <c r="AL5" s="134"/>
      <c r="AM5" s="134"/>
      <c r="AN5" s="134"/>
      <c r="AO5" s="134"/>
      <c r="AP5" s="134"/>
      <c r="AQ5" s="134"/>
      <c r="AR5" s="134"/>
      <c r="AS5" s="134"/>
      <c r="AT5" s="134"/>
      <c r="AU5" s="134"/>
    </row>
    <row r="6" spans="1:47" ht="21.75" customHeight="1">
      <c r="A6" s="400"/>
      <c r="B6" s="376"/>
      <c r="C6" s="403"/>
      <c r="D6" s="406"/>
      <c r="E6" s="407"/>
      <c r="F6" s="382" t="s">
        <v>97</v>
      </c>
      <c r="G6" s="382"/>
      <c r="H6" s="353" t="s">
        <v>98</v>
      </c>
      <c r="I6" s="353"/>
      <c r="J6" s="386" t="s">
        <v>99</v>
      </c>
      <c r="K6" s="382"/>
      <c r="L6" s="353" t="s">
        <v>100</v>
      </c>
      <c r="M6" s="353"/>
      <c r="N6" s="389" t="s">
        <v>96</v>
      </c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1"/>
      <c r="AL6" s="135"/>
      <c r="AM6" s="135"/>
      <c r="AN6" s="135"/>
      <c r="AO6" s="135"/>
      <c r="AP6" s="135"/>
      <c r="AQ6" s="135"/>
      <c r="AR6" s="135"/>
      <c r="AS6" s="135"/>
      <c r="AT6" s="135"/>
      <c r="AU6" s="135"/>
    </row>
    <row r="7" spans="1:47" ht="86.25" customHeight="1">
      <c r="A7" s="400"/>
      <c r="B7" s="376"/>
      <c r="C7" s="403"/>
      <c r="D7" s="406"/>
      <c r="E7" s="407"/>
      <c r="F7" s="388"/>
      <c r="G7" s="388"/>
      <c r="H7" s="353"/>
      <c r="I7" s="353"/>
      <c r="J7" s="387"/>
      <c r="K7" s="388"/>
      <c r="L7" s="353"/>
      <c r="M7" s="353"/>
      <c r="N7" s="369" t="s">
        <v>101</v>
      </c>
      <c r="O7" s="356"/>
      <c r="P7" s="369" t="s">
        <v>102</v>
      </c>
      <c r="Q7" s="356"/>
      <c r="R7" s="369" t="s">
        <v>103</v>
      </c>
      <c r="S7" s="356"/>
      <c r="T7" s="369" t="s">
        <v>104</v>
      </c>
      <c r="U7" s="356"/>
      <c r="V7" s="353" t="s">
        <v>105</v>
      </c>
      <c r="W7" s="353"/>
      <c r="X7" s="353" t="s">
        <v>106</v>
      </c>
      <c r="Y7" s="353"/>
      <c r="Z7" s="353" t="s">
        <v>107</v>
      </c>
      <c r="AA7" s="353"/>
      <c r="AB7" s="368" t="s">
        <v>108</v>
      </c>
      <c r="AC7" s="368"/>
      <c r="AD7" s="369" t="s">
        <v>109</v>
      </c>
      <c r="AE7" s="356"/>
      <c r="AF7" s="369" t="s">
        <v>110</v>
      </c>
      <c r="AG7" s="356"/>
      <c r="AH7" s="369" t="s">
        <v>111</v>
      </c>
      <c r="AI7" s="356"/>
      <c r="AJ7" s="369" t="s">
        <v>112</v>
      </c>
      <c r="AK7" s="370"/>
      <c r="AL7" s="135"/>
      <c r="AM7" s="135"/>
      <c r="AN7" s="135"/>
      <c r="AO7" s="135"/>
      <c r="AP7" s="135"/>
      <c r="AQ7" s="135"/>
      <c r="AR7" s="135"/>
      <c r="AS7" s="135"/>
      <c r="AT7" s="135"/>
      <c r="AU7" s="135"/>
    </row>
    <row r="8" spans="1:47" ht="19.5" customHeight="1" thickBot="1">
      <c r="A8" s="401"/>
      <c r="B8" s="136" t="s">
        <v>24</v>
      </c>
      <c r="C8" s="137" t="s">
        <v>25</v>
      </c>
      <c r="D8" s="19" t="s">
        <v>24</v>
      </c>
      <c r="E8" s="19" t="s">
        <v>25</v>
      </c>
      <c r="F8" s="19" t="s">
        <v>24</v>
      </c>
      <c r="G8" s="19" t="s">
        <v>25</v>
      </c>
      <c r="H8" s="18" t="s">
        <v>24</v>
      </c>
      <c r="I8" s="19" t="s">
        <v>25</v>
      </c>
      <c r="J8" s="14" t="s">
        <v>24</v>
      </c>
      <c r="K8" s="17" t="s">
        <v>25</v>
      </c>
      <c r="L8" s="18" t="s">
        <v>24</v>
      </c>
      <c r="M8" s="19" t="s">
        <v>25</v>
      </c>
      <c r="N8" s="14" t="s">
        <v>24</v>
      </c>
      <c r="O8" s="17" t="s">
        <v>25</v>
      </c>
      <c r="P8" s="14" t="s">
        <v>24</v>
      </c>
      <c r="Q8" s="17" t="s">
        <v>25</v>
      </c>
      <c r="R8" s="14" t="s">
        <v>24</v>
      </c>
      <c r="S8" s="17" t="s">
        <v>25</v>
      </c>
      <c r="T8" s="14" t="s">
        <v>24</v>
      </c>
      <c r="U8" s="17" t="s">
        <v>25</v>
      </c>
      <c r="V8" s="18" t="s">
        <v>24</v>
      </c>
      <c r="W8" s="19" t="s">
        <v>25</v>
      </c>
      <c r="X8" s="18" t="s">
        <v>24</v>
      </c>
      <c r="Y8" s="19" t="s">
        <v>25</v>
      </c>
      <c r="Z8" s="18" t="s">
        <v>24</v>
      </c>
      <c r="AA8" s="138" t="s">
        <v>25</v>
      </c>
      <c r="AB8" s="139" t="s">
        <v>24</v>
      </c>
      <c r="AC8" s="19" t="s">
        <v>25</v>
      </c>
      <c r="AD8" s="139" t="s">
        <v>24</v>
      </c>
      <c r="AE8" s="19" t="s">
        <v>25</v>
      </c>
      <c r="AF8" s="14" t="s">
        <v>24</v>
      </c>
      <c r="AG8" s="17" t="s">
        <v>25</v>
      </c>
      <c r="AH8" s="14" t="s">
        <v>24</v>
      </c>
      <c r="AI8" s="17" t="s">
        <v>25</v>
      </c>
      <c r="AJ8" s="14" t="s">
        <v>24</v>
      </c>
      <c r="AK8" s="53" t="s">
        <v>25</v>
      </c>
      <c r="AL8" s="140"/>
      <c r="AM8" s="140"/>
      <c r="AN8" s="140"/>
      <c r="AO8" s="140"/>
      <c r="AP8" s="140"/>
      <c r="AQ8" s="140"/>
      <c r="AR8" s="140"/>
      <c r="AS8" s="140"/>
      <c r="AT8" s="140"/>
      <c r="AU8" s="140"/>
    </row>
    <row r="9" spans="1:47" ht="21" customHeight="1">
      <c r="A9" s="141" t="s">
        <v>113</v>
      </c>
      <c r="B9" s="142">
        <f aca="true" t="shared" si="0" ref="B9:C17">SUM(D9+D24+H24+L24+R24+T24,V24,X24,Z24,AB24,AD24,AF24,AH24+AJ24)</f>
        <v>69</v>
      </c>
      <c r="C9" s="142">
        <f t="shared" si="0"/>
        <v>30</v>
      </c>
      <c r="D9" s="143">
        <v>45</v>
      </c>
      <c r="E9" s="143" t="s">
        <v>114</v>
      </c>
      <c r="F9" s="144">
        <v>35</v>
      </c>
      <c r="G9" s="144">
        <v>12</v>
      </c>
      <c r="H9" s="144">
        <v>1</v>
      </c>
      <c r="I9" s="144">
        <v>1</v>
      </c>
      <c r="J9" s="144">
        <v>0</v>
      </c>
      <c r="K9" s="144">
        <v>0</v>
      </c>
      <c r="L9" s="144">
        <v>10</v>
      </c>
      <c r="M9" s="144">
        <v>5</v>
      </c>
      <c r="N9" s="144">
        <v>8</v>
      </c>
      <c r="O9" s="144">
        <v>2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1</v>
      </c>
      <c r="W9" s="144">
        <v>1</v>
      </c>
      <c r="X9" s="144">
        <v>1</v>
      </c>
      <c r="Y9" s="144">
        <v>1</v>
      </c>
      <c r="Z9" s="144">
        <v>0</v>
      </c>
      <c r="AA9" s="144">
        <v>0</v>
      </c>
      <c r="AB9" s="144">
        <v>0</v>
      </c>
      <c r="AC9" s="144">
        <v>0</v>
      </c>
      <c r="AD9" s="144">
        <v>0</v>
      </c>
      <c r="AE9" s="144">
        <v>0</v>
      </c>
      <c r="AF9" s="144">
        <v>0</v>
      </c>
      <c r="AG9" s="144">
        <v>0</v>
      </c>
      <c r="AH9" s="144">
        <v>0</v>
      </c>
      <c r="AI9" s="144">
        <v>0</v>
      </c>
      <c r="AJ9" s="144">
        <v>0</v>
      </c>
      <c r="AK9" s="144">
        <v>0</v>
      </c>
      <c r="AL9" s="145"/>
      <c r="AM9" s="145"/>
      <c r="AN9" s="145"/>
      <c r="AO9" s="145"/>
      <c r="AP9" s="145"/>
      <c r="AQ9" s="145"/>
      <c r="AR9" s="145"/>
      <c r="AS9" s="145"/>
      <c r="AT9" s="145"/>
      <c r="AU9" s="145"/>
    </row>
    <row r="10" spans="1:47" ht="21" customHeight="1">
      <c r="A10" s="146" t="s">
        <v>28</v>
      </c>
      <c r="B10" s="142">
        <f t="shared" si="0"/>
        <v>15</v>
      </c>
      <c r="C10" s="142">
        <f t="shared" si="0"/>
        <v>7</v>
      </c>
      <c r="D10" s="143" t="s">
        <v>115</v>
      </c>
      <c r="E10" s="143" t="s">
        <v>116</v>
      </c>
      <c r="F10" s="147">
        <v>3</v>
      </c>
      <c r="G10" s="147">
        <v>2</v>
      </c>
      <c r="H10" s="147">
        <v>0</v>
      </c>
      <c r="I10" s="147">
        <v>0</v>
      </c>
      <c r="J10" s="147">
        <v>0</v>
      </c>
      <c r="K10" s="147">
        <v>0</v>
      </c>
      <c r="L10" s="147">
        <v>1</v>
      </c>
      <c r="M10" s="147">
        <v>0</v>
      </c>
      <c r="N10" s="147">
        <v>1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</row>
    <row r="11" spans="1:47" ht="21" customHeight="1">
      <c r="A11" s="146" t="s">
        <v>30</v>
      </c>
      <c r="B11" s="142">
        <f t="shared" si="0"/>
        <v>10</v>
      </c>
      <c r="C11" s="142">
        <f t="shared" si="0"/>
        <v>8</v>
      </c>
      <c r="D11" s="143" t="s">
        <v>117</v>
      </c>
      <c r="E11" s="143" t="s">
        <v>117</v>
      </c>
      <c r="F11" s="147">
        <v>2</v>
      </c>
      <c r="G11" s="147">
        <v>2</v>
      </c>
      <c r="H11" s="147">
        <v>0</v>
      </c>
      <c r="I11" s="147">
        <v>0</v>
      </c>
      <c r="J11" s="147">
        <v>0</v>
      </c>
      <c r="K11" s="147">
        <v>0</v>
      </c>
      <c r="L11" s="147">
        <v>3</v>
      </c>
      <c r="M11" s="147">
        <v>3</v>
      </c>
      <c r="N11" s="147">
        <v>1</v>
      </c>
      <c r="O11" s="147">
        <v>1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2</v>
      </c>
      <c r="W11" s="147">
        <v>2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</row>
    <row r="12" spans="1:47" ht="21" customHeight="1">
      <c r="A12" s="146" t="s">
        <v>32</v>
      </c>
      <c r="B12" s="142">
        <f t="shared" si="0"/>
        <v>12</v>
      </c>
      <c r="C12" s="142">
        <f t="shared" si="0"/>
        <v>10</v>
      </c>
      <c r="D12" s="143" t="s">
        <v>115</v>
      </c>
      <c r="E12" s="143" t="s">
        <v>115</v>
      </c>
      <c r="F12" s="147">
        <v>3</v>
      </c>
      <c r="G12" s="147">
        <v>3</v>
      </c>
      <c r="H12" s="147">
        <v>0</v>
      </c>
      <c r="I12" s="147">
        <v>0</v>
      </c>
      <c r="J12" s="147">
        <v>0</v>
      </c>
      <c r="K12" s="147">
        <v>0</v>
      </c>
      <c r="L12" s="147">
        <v>1</v>
      </c>
      <c r="M12" s="147">
        <v>1</v>
      </c>
      <c r="N12" s="147">
        <v>1</v>
      </c>
      <c r="O12" s="147">
        <v>1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</row>
    <row r="13" spans="1:47" ht="21" customHeight="1">
      <c r="A13" s="146" t="s">
        <v>34</v>
      </c>
      <c r="B13" s="142">
        <f t="shared" si="0"/>
        <v>15</v>
      </c>
      <c r="C13" s="142">
        <f t="shared" si="0"/>
        <v>10</v>
      </c>
      <c r="D13" s="143" t="s">
        <v>117</v>
      </c>
      <c r="E13" s="143" t="s">
        <v>115</v>
      </c>
      <c r="F13" s="147">
        <v>3</v>
      </c>
      <c r="G13" s="147">
        <v>2</v>
      </c>
      <c r="H13" s="147">
        <v>0</v>
      </c>
      <c r="I13" s="147">
        <v>0</v>
      </c>
      <c r="J13" s="147">
        <v>0</v>
      </c>
      <c r="K13" s="147">
        <v>0</v>
      </c>
      <c r="L13" s="147">
        <v>2</v>
      </c>
      <c r="M13" s="147">
        <v>2</v>
      </c>
      <c r="N13" s="147">
        <v>2</v>
      </c>
      <c r="O13" s="147">
        <v>2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</row>
    <row r="14" spans="1:47" ht="21" customHeight="1">
      <c r="A14" s="146" t="s">
        <v>36</v>
      </c>
      <c r="B14" s="142">
        <f t="shared" si="0"/>
        <v>16</v>
      </c>
      <c r="C14" s="142">
        <f t="shared" si="0"/>
        <v>8</v>
      </c>
      <c r="D14" s="143" t="s">
        <v>118</v>
      </c>
      <c r="E14" s="143" t="s">
        <v>117</v>
      </c>
      <c r="F14" s="147">
        <v>7</v>
      </c>
      <c r="G14" s="147">
        <v>4</v>
      </c>
      <c r="H14" s="147">
        <v>0</v>
      </c>
      <c r="I14" s="147">
        <v>0</v>
      </c>
      <c r="J14" s="147">
        <v>0</v>
      </c>
      <c r="K14" s="147">
        <v>0</v>
      </c>
      <c r="L14" s="147">
        <v>2</v>
      </c>
      <c r="M14" s="147">
        <v>1</v>
      </c>
      <c r="N14" s="147">
        <v>2</v>
      </c>
      <c r="O14" s="147">
        <v>1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</row>
    <row r="15" spans="1:47" ht="21" customHeight="1">
      <c r="A15" s="146" t="s">
        <v>38</v>
      </c>
      <c r="B15" s="142">
        <f t="shared" si="0"/>
        <v>37</v>
      </c>
      <c r="C15" s="142">
        <f t="shared" si="0"/>
        <v>20</v>
      </c>
      <c r="D15" s="143" t="s">
        <v>119</v>
      </c>
      <c r="E15" s="143" t="s">
        <v>120</v>
      </c>
      <c r="F15" s="147">
        <v>22</v>
      </c>
      <c r="G15" s="147">
        <v>11</v>
      </c>
      <c r="H15" s="147">
        <v>0</v>
      </c>
      <c r="I15" s="147">
        <v>0</v>
      </c>
      <c r="J15" s="147">
        <v>0</v>
      </c>
      <c r="K15" s="147">
        <v>0</v>
      </c>
      <c r="L15" s="147">
        <v>2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2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</row>
    <row r="16" spans="1:47" ht="21" customHeight="1">
      <c r="A16" s="146" t="s">
        <v>121</v>
      </c>
      <c r="B16" s="142">
        <f t="shared" si="0"/>
        <v>22</v>
      </c>
      <c r="C16" s="142">
        <f t="shared" si="0"/>
        <v>10</v>
      </c>
      <c r="D16" s="143">
        <v>13</v>
      </c>
      <c r="E16" s="143" t="s">
        <v>117</v>
      </c>
      <c r="F16" s="147">
        <v>12</v>
      </c>
      <c r="G16" s="147">
        <v>4</v>
      </c>
      <c r="H16" s="147">
        <v>0</v>
      </c>
      <c r="I16" s="147">
        <v>0</v>
      </c>
      <c r="J16" s="147">
        <v>0</v>
      </c>
      <c r="K16" s="147">
        <v>0</v>
      </c>
      <c r="L16" s="147">
        <v>1</v>
      </c>
      <c r="M16" s="147">
        <v>1</v>
      </c>
      <c r="N16" s="147">
        <v>1</v>
      </c>
      <c r="O16" s="147">
        <v>1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</row>
    <row r="17" spans="1:47" ht="21" customHeight="1">
      <c r="A17" s="146" t="s">
        <v>41</v>
      </c>
      <c r="B17" s="142">
        <f t="shared" si="0"/>
        <v>25</v>
      </c>
      <c r="C17" s="142">
        <f t="shared" si="0"/>
        <v>15</v>
      </c>
      <c r="D17" s="143" t="s">
        <v>122</v>
      </c>
      <c r="E17" s="143" t="s">
        <v>123</v>
      </c>
      <c r="F17" s="147">
        <v>10</v>
      </c>
      <c r="G17" s="147">
        <v>6</v>
      </c>
      <c r="H17" s="147">
        <v>0</v>
      </c>
      <c r="I17" s="147">
        <v>0</v>
      </c>
      <c r="J17" s="147">
        <v>0</v>
      </c>
      <c r="K17" s="147">
        <v>0</v>
      </c>
      <c r="L17" s="147">
        <v>2</v>
      </c>
      <c r="M17" s="147">
        <v>1</v>
      </c>
      <c r="N17" s="147">
        <v>1</v>
      </c>
      <c r="O17" s="147">
        <v>1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1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</row>
    <row r="18" spans="1:47" ht="30" customHeight="1" thickBot="1">
      <c r="A18" s="148" t="s">
        <v>43</v>
      </c>
      <c r="B18" s="149">
        <f aca="true" t="shared" si="1" ref="B18:AK18">B9+B10+B11+B12+B13+B14+B15+B16+B17</f>
        <v>221</v>
      </c>
      <c r="C18" s="150">
        <f t="shared" si="1"/>
        <v>118</v>
      </c>
      <c r="D18" s="150">
        <f t="shared" si="1"/>
        <v>121</v>
      </c>
      <c r="E18" s="150">
        <f t="shared" si="1"/>
        <v>60</v>
      </c>
      <c r="F18" s="150">
        <f t="shared" si="1"/>
        <v>97</v>
      </c>
      <c r="G18" s="150">
        <f t="shared" si="1"/>
        <v>46</v>
      </c>
      <c r="H18" s="150">
        <f t="shared" si="1"/>
        <v>1</v>
      </c>
      <c r="I18" s="150">
        <f t="shared" si="1"/>
        <v>1</v>
      </c>
      <c r="J18" s="150">
        <f t="shared" si="1"/>
        <v>0</v>
      </c>
      <c r="K18" s="150">
        <f t="shared" si="1"/>
        <v>0</v>
      </c>
      <c r="L18" s="150">
        <f t="shared" si="1"/>
        <v>24</v>
      </c>
      <c r="M18" s="150">
        <f t="shared" si="1"/>
        <v>14</v>
      </c>
      <c r="N18" s="150">
        <f t="shared" si="1"/>
        <v>17</v>
      </c>
      <c r="O18" s="150">
        <f t="shared" si="1"/>
        <v>9</v>
      </c>
      <c r="P18" s="150">
        <f t="shared" si="1"/>
        <v>0</v>
      </c>
      <c r="Q18" s="150">
        <f t="shared" si="1"/>
        <v>0</v>
      </c>
      <c r="R18" s="150">
        <f t="shared" si="1"/>
        <v>0</v>
      </c>
      <c r="S18" s="150">
        <f t="shared" si="1"/>
        <v>0</v>
      </c>
      <c r="T18" s="150">
        <f t="shared" si="1"/>
        <v>0</v>
      </c>
      <c r="U18" s="150">
        <f t="shared" si="1"/>
        <v>0</v>
      </c>
      <c r="V18" s="150">
        <f t="shared" si="1"/>
        <v>3</v>
      </c>
      <c r="W18" s="150">
        <f t="shared" si="1"/>
        <v>3</v>
      </c>
      <c r="X18" s="150">
        <f t="shared" si="1"/>
        <v>4</v>
      </c>
      <c r="Y18" s="150">
        <f t="shared" si="1"/>
        <v>1</v>
      </c>
      <c r="Z18" s="150">
        <f t="shared" si="1"/>
        <v>0</v>
      </c>
      <c r="AA18" s="150">
        <f t="shared" si="1"/>
        <v>0</v>
      </c>
      <c r="AB18" s="150">
        <f t="shared" si="1"/>
        <v>0</v>
      </c>
      <c r="AC18" s="150">
        <f t="shared" si="1"/>
        <v>0</v>
      </c>
      <c r="AD18" s="150">
        <f t="shared" si="1"/>
        <v>0</v>
      </c>
      <c r="AE18" s="150">
        <f t="shared" si="1"/>
        <v>0</v>
      </c>
      <c r="AF18" s="150">
        <f t="shared" si="1"/>
        <v>0</v>
      </c>
      <c r="AG18" s="150">
        <f t="shared" si="1"/>
        <v>0</v>
      </c>
      <c r="AH18" s="150">
        <f t="shared" si="1"/>
        <v>0</v>
      </c>
      <c r="AI18" s="150">
        <f t="shared" si="1"/>
        <v>0</v>
      </c>
      <c r="AJ18" s="150">
        <f t="shared" si="1"/>
        <v>0</v>
      </c>
      <c r="AK18" s="150">
        <f t="shared" si="1"/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</row>
    <row r="19" ht="41.25" customHeight="1" thickBot="1"/>
    <row r="20" spans="1:37" ht="13.5" customHeight="1">
      <c r="A20" s="371" t="s">
        <v>93</v>
      </c>
      <c r="B20" s="374" t="s">
        <v>94</v>
      </c>
      <c r="C20" s="375"/>
      <c r="D20" s="378" t="s">
        <v>96</v>
      </c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80"/>
    </row>
    <row r="21" spans="1:37" ht="13.5" customHeight="1">
      <c r="A21" s="372"/>
      <c r="B21" s="376"/>
      <c r="C21" s="377"/>
      <c r="D21" s="381" t="s">
        <v>124</v>
      </c>
      <c r="E21" s="382"/>
      <c r="F21" s="385" t="s">
        <v>10</v>
      </c>
      <c r="G21" s="385"/>
      <c r="H21" s="351" t="s">
        <v>125</v>
      </c>
      <c r="I21" s="351"/>
      <c r="J21" s="361" t="s">
        <v>10</v>
      </c>
      <c r="K21" s="362"/>
      <c r="L21" s="357" t="s">
        <v>126</v>
      </c>
      <c r="M21" s="363"/>
      <c r="N21" s="351" t="s">
        <v>127</v>
      </c>
      <c r="O21" s="351"/>
      <c r="P21" s="365" t="s">
        <v>10</v>
      </c>
      <c r="Q21" s="365"/>
      <c r="R21" s="357" t="s">
        <v>128</v>
      </c>
      <c r="S21" s="358"/>
      <c r="T21" s="351" t="s">
        <v>129</v>
      </c>
      <c r="U21" s="351"/>
      <c r="V21" s="357" t="s">
        <v>130</v>
      </c>
      <c r="W21" s="358"/>
      <c r="X21" s="351" t="s">
        <v>131</v>
      </c>
      <c r="Y21" s="351"/>
      <c r="Z21" s="351" t="s">
        <v>132</v>
      </c>
      <c r="AA21" s="351"/>
      <c r="AB21" s="357" t="s">
        <v>133</v>
      </c>
      <c r="AC21" s="358"/>
      <c r="AD21" s="351" t="s">
        <v>134</v>
      </c>
      <c r="AE21" s="351"/>
      <c r="AF21" s="351" t="s">
        <v>135</v>
      </c>
      <c r="AG21" s="351"/>
      <c r="AH21" s="351" t="s">
        <v>136</v>
      </c>
      <c r="AI21" s="351"/>
      <c r="AJ21" s="351" t="s">
        <v>137</v>
      </c>
      <c r="AK21" s="352"/>
    </row>
    <row r="22" spans="1:37" ht="67.5" customHeight="1">
      <c r="A22" s="372"/>
      <c r="B22" s="376"/>
      <c r="C22" s="377"/>
      <c r="D22" s="383"/>
      <c r="E22" s="384"/>
      <c r="F22" s="353" t="s">
        <v>138</v>
      </c>
      <c r="G22" s="353"/>
      <c r="H22" s="351"/>
      <c r="I22" s="351"/>
      <c r="J22" s="354" t="s">
        <v>139</v>
      </c>
      <c r="K22" s="353"/>
      <c r="L22" s="359"/>
      <c r="M22" s="364"/>
      <c r="N22" s="351"/>
      <c r="O22" s="351"/>
      <c r="P22" s="355" t="s">
        <v>140</v>
      </c>
      <c r="Q22" s="356"/>
      <c r="R22" s="366"/>
      <c r="S22" s="367"/>
      <c r="T22" s="351"/>
      <c r="U22" s="351"/>
      <c r="V22" s="359"/>
      <c r="W22" s="360"/>
      <c r="X22" s="351"/>
      <c r="Y22" s="351"/>
      <c r="Z22" s="351"/>
      <c r="AA22" s="351"/>
      <c r="AB22" s="359"/>
      <c r="AC22" s="360"/>
      <c r="AD22" s="351"/>
      <c r="AE22" s="351"/>
      <c r="AF22" s="351"/>
      <c r="AG22" s="351"/>
      <c r="AH22" s="351"/>
      <c r="AI22" s="351"/>
      <c r="AJ22" s="351"/>
      <c r="AK22" s="352"/>
    </row>
    <row r="23" spans="1:37" ht="15" customHeight="1" thickBot="1">
      <c r="A23" s="373"/>
      <c r="B23" s="16" t="s">
        <v>24</v>
      </c>
      <c r="C23" s="15" t="s">
        <v>25</v>
      </c>
      <c r="D23" s="152" t="s">
        <v>24</v>
      </c>
      <c r="E23" s="153" t="s">
        <v>25</v>
      </c>
      <c r="F23" s="154" t="s">
        <v>24</v>
      </c>
      <c r="G23" s="153" t="s">
        <v>25</v>
      </c>
      <c r="H23" s="154" t="s">
        <v>24</v>
      </c>
      <c r="I23" s="153" t="s">
        <v>25</v>
      </c>
      <c r="J23" s="154" t="s">
        <v>24</v>
      </c>
      <c r="K23" s="153" t="s">
        <v>25</v>
      </c>
      <c r="L23" s="154" t="s">
        <v>24</v>
      </c>
      <c r="M23" s="153" t="s">
        <v>25</v>
      </c>
      <c r="N23" s="154" t="s">
        <v>24</v>
      </c>
      <c r="O23" s="153" t="s">
        <v>25</v>
      </c>
      <c r="P23" s="155" t="s">
        <v>24</v>
      </c>
      <c r="Q23" s="156" t="s">
        <v>25</v>
      </c>
      <c r="R23" s="155" t="s">
        <v>24</v>
      </c>
      <c r="S23" s="156" t="s">
        <v>25</v>
      </c>
      <c r="T23" s="154" t="s">
        <v>24</v>
      </c>
      <c r="U23" s="153" t="s">
        <v>25</v>
      </c>
      <c r="V23" s="154" t="s">
        <v>24</v>
      </c>
      <c r="W23" s="153" t="s">
        <v>25</v>
      </c>
      <c r="X23" s="154" t="s">
        <v>24</v>
      </c>
      <c r="Y23" s="153" t="s">
        <v>25</v>
      </c>
      <c r="Z23" s="154" t="s">
        <v>24</v>
      </c>
      <c r="AA23" s="157" t="s">
        <v>25</v>
      </c>
      <c r="AB23" s="158" t="s">
        <v>24</v>
      </c>
      <c r="AC23" s="153" t="s">
        <v>25</v>
      </c>
      <c r="AD23" s="154" t="s">
        <v>24</v>
      </c>
      <c r="AE23" s="153" t="s">
        <v>25</v>
      </c>
      <c r="AF23" s="154" t="s">
        <v>24</v>
      </c>
      <c r="AG23" s="153" t="s">
        <v>25</v>
      </c>
      <c r="AH23" s="154" t="s">
        <v>24</v>
      </c>
      <c r="AI23" s="153" t="s">
        <v>25</v>
      </c>
      <c r="AJ23" s="154" t="s">
        <v>24</v>
      </c>
      <c r="AK23" s="159" t="s">
        <v>25</v>
      </c>
    </row>
    <row r="24" spans="1:37" ht="21" customHeight="1" thickBot="1">
      <c r="A24" s="160" t="s">
        <v>113</v>
      </c>
      <c r="B24" s="161">
        <f aca="true" t="shared" si="2" ref="B24:C32">B9</f>
        <v>69</v>
      </c>
      <c r="C24" s="161">
        <f t="shared" si="2"/>
        <v>30</v>
      </c>
      <c r="D24" s="162">
        <v>0</v>
      </c>
      <c r="E24" s="162">
        <v>0</v>
      </c>
      <c r="F24" s="162">
        <v>0</v>
      </c>
      <c r="G24" s="162">
        <v>0</v>
      </c>
      <c r="H24" s="162">
        <v>5</v>
      </c>
      <c r="I24" s="162">
        <v>5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  <c r="T24" s="162">
        <v>3</v>
      </c>
      <c r="U24" s="162">
        <v>1</v>
      </c>
      <c r="V24" s="162">
        <v>0</v>
      </c>
      <c r="W24" s="162">
        <v>0</v>
      </c>
      <c r="X24" s="162">
        <v>1</v>
      </c>
      <c r="Y24" s="162">
        <v>0</v>
      </c>
      <c r="Z24" s="162">
        <v>4</v>
      </c>
      <c r="AA24" s="162">
        <v>2</v>
      </c>
      <c r="AB24" s="162">
        <v>0</v>
      </c>
      <c r="AC24" s="162">
        <v>0</v>
      </c>
      <c r="AD24" s="162">
        <v>2</v>
      </c>
      <c r="AE24" s="162">
        <v>1</v>
      </c>
      <c r="AF24" s="162">
        <v>1</v>
      </c>
      <c r="AG24" s="162">
        <v>0</v>
      </c>
      <c r="AH24" s="162">
        <v>0</v>
      </c>
      <c r="AI24" s="162">
        <v>0</v>
      </c>
      <c r="AJ24" s="163">
        <v>8</v>
      </c>
      <c r="AK24" s="164">
        <v>4</v>
      </c>
    </row>
    <row r="25" spans="1:37" ht="21" customHeight="1" thickBot="1">
      <c r="A25" s="165" t="s">
        <v>28</v>
      </c>
      <c r="B25" s="161">
        <f t="shared" si="2"/>
        <v>15</v>
      </c>
      <c r="C25" s="161">
        <f t="shared" si="2"/>
        <v>7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1</v>
      </c>
      <c r="U25" s="166">
        <v>0</v>
      </c>
      <c r="V25" s="166">
        <v>0</v>
      </c>
      <c r="W25" s="166">
        <v>0</v>
      </c>
      <c r="X25" s="166">
        <v>1</v>
      </c>
      <c r="Y25" s="166">
        <v>0</v>
      </c>
      <c r="Z25" s="166">
        <v>3</v>
      </c>
      <c r="AA25" s="166">
        <v>2</v>
      </c>
      <c r="AB25" s="166">
        <v>0</v>
      </c>
      <c r="AC25" s="166">
        <v>0</v>
      </c>
      <c r="AD25" s="166">
        <v>1</v>
      </c>
      <c r="AE25" s="166">
        <v>0</v>
      </c>
      <c r="AF25" s="166">
        <v>0</v>
      </c>
      <c r="AG25" s="166">
        <v>0</v>
      </c>
      <c r="AH25" s="166">
        <v>0</v>
      </c>
      <c r="AI25" s="166">
        <v>0</v>
      </c>
      <c r="AJ25" s="167">
        <v>5</v>
      </c>
      <c r="AK25" s="168">
        <v>3</v>
      </c>
    </row>
    <row r="26" spans="1:37" ht="21" customHeight="1" thickBot="1">
      <c r="A26" s="165" t="s">
        <v>30</v>
      </c>
      <c r="B26" s="161">
        <f t="shared" si="2"/>
        <v>10</v>
      </c>
      <c r="C26" s="161">
        <f t="shared" si="2"/>
        <v>8</v>
      </c>
      <c r="D26" s="166">
        <v>0</v>
      </c>
      <c r="E26" s="166">
        <v>0</v>
      </c>
      <c r="F26" s="166">
        <v>0</v>
      </c>
      <c r="G26" s="166">
        <v>0</v>
      </c>
      <c r="H26" s="166">
        <v>1</v>
      </c>
      <c r="I26" s="166">
        <v>1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1</v>
      </c>
      <c r="U26" s="166">
        <v>0</v>
      </c>
      <c r="V26" s="166">
        <v>0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167">
        <v>3</v>
      </c>
      <c r="AK26" s="168">
        <v>2</v>
      </c>
    </row>
    <row r="27" spans="1:37" ht="21" customHeight="1" thickBot="1">
      <c r="A27" s="165" t="s">
        <v>32</v>
      </c>
      <c r="B27" s="161">
        <f t="shared" si="2"/>
        <v>12</v>
      </c>
      <c r="C27" s="161">
        <f t="shared" si="2"/>
        <v>10</v>
      </c>
      <c r="D27" s="166">
        <v>0</v>
      </c>
      <c r="E27" s="166">
        <v>0</v>
      </c>
      <c r="F27" s="166">
        <v>0</v>
      </c>
      <c r="G27" s="166">
        <v>0</v>
      </c>
      <c r="H27" s="166">
        <v>3</v>
      </c>
      <c r="I27" s="166">
        <v>3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6">
        <v>0</v>
      </c>
      <c r="Y27" s="166">
        <v>0</v>
      </c>
      <c r="Z27" s="166">
        <v>1</v>
      </c>
      <c r="AA27" s="166">
        <v>0</v>
      </c>
      <c r="AB27" s="166"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6">
        <v>0</v>
      </c>
      <c r="AJ27" s="167">
        <v>4</v>
      </c>
      <c r="AK27" s="168">
        <v>3</v>
      </c>
    </row>
    <row r="28" spans="1:37" ht="21" customHeight="1" thickBot="1">
      <c r="A28" s="165" t="s">
        <v>34</v>
      </c>
      <c r="B28" s="161">
        <f t="shared" si="2"/>
        <v>15</v>
      </c>
      <c r="C28" s="161">
        <f t="shared" si="2"/>
        <v>10</v>
      </c>
      <c r="D28" s="166">
        <v>0</v>
      </c>
      <c r="E28" s="166">
        <v>0</v>
      </c>
      <c r="F28" s="166">
        <v>0</v>
      </c>
      <c r="G28" s="166">
        <v>0</v>
      </c>
      <c r="H28" s="166">
        <v>3</v>
      </c>
      <c r="I28" s="166">
        <v>2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6">
        <v>1</v>
      </c>
      <c r="Y28" s="166">
        <v>0</v>
      </c>
      <c r="Z28" s="166">
        <v>0</v>
      </c>
      <c r="AA28" s="166">
        <v>0</v>
      </c>
      <c r="AB28" s="166">
        <v>0</v>
      </c>
      <c r="AC28" s="166">
        <v>0</v>
      </c>
      <c r="AD28" s="166">
        <v>0</v>
      </c>
      <c r="AE28" s="166">
        <v>0</v>
      </c>
      <c r="AF28" s="166">
        <v>0</v>
      </c>
      <c r="AG28" s="166">
        <v>0</v>
      </c>
      <c r="AH28" s="166">
        <v>0</v>
      </c>
      <c r="AI28" s="166">
        <v>0</v>
      </c>
      <c r="AJ28" s="167">
        <v>6</v>
      </c>
      <c r="AK28" s="168">
        <v>4</v>
      </c>
    </row>
    <row r="29" spans="1:37" ht="21" customHeight="1" thickBot="1">
      <c r="A29" s="165" t="s">
        <v>36</v>
      </c>
      <c r="B29" s="161">
        <f t="shared" si="2"/>
        <v>16</v>
      </c>
      <c r="C29" s="161">
        <f t="shared" si="2"/>
        <v>8</v>
      </c>
      <c r="D29" s="166">
        <v>0</v>
      </c>
      <c r="E29" s="166">
        <v>0</v>
      </c>
      <c r="F29" s="166">
        <v>0</v>
      </c>
      <c r="G29" s="166">
        <v>0</v>
      </c>
      <c r="H29" s="166">
        <v>1</v>
      </c>
      <c r="I29" s="166">
        <v>1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1</v>
      </c>
      <c r="Y29" s="166">
        <v>0</v>
      </c>
      <c r="Z29" s="166">
        <v>3</v>
      </c>
      <c r="AA29" s="166">
        <v>1</v>
      </c>
      <c r="AB29" s="166">
        <v>0</v>
      </c>
      <c r="AC29" s="166">
        <v>0</v>
      </c>
      <c r="AD29" s="166">
        <v>0</v>
      </c>
      <c r="AE29" s="166">
        <v>0</v>
      </c>
      <c r="AF29" s="166">
        <v>0</v>
      </c>
      <c r="AG29" s="166">
        <v>0</v>
      </c>
      <c r="AH29" s="166">
        <v>0</v>
      </c>
      <c r="AI29" s="166">
        <v>0</v>
      </c>
      <c r="AJ29" s="167">
        <v>2</v>
      </c>
      <c r="AK29" s="168">
        <v>1</v>
      </c>
    </row>
    <row r="30" spans="1:37" ht="21" customHeight="1" thickBot="1">
      <c r="A30" s="165" t="s">
        <v>38</v>
      </c>
      <c r="B30" s="161">
        <f t="shared" si="2"/>
        <v>37</v>
      </c>
      <c r="C30" s="161">
        <f t="shared" si="2"/>
        <v>20</v>
      </c>
      <c r="D30" s="166">
        <v>1</v>
      </c>
      <c r="E30" s="166">
        <v>0</v>
      </c>
      <c r="F30" s="166">
        <v>0</v>
      </c>
      <c r="G30" s="166">
        <v>0</v>
      </c>
      <c r="H30" s="166">
        <v>7</v>
      </c>
      <c r="I30" s="166">
        <v>6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0</v>
      </c>
      <c r="Z30" s="166">
        <v>2</v>
      </c>
      <c r="AA30" s="166">
        <v>2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v>0</v>
      </c>
      <c r="AH30" s="166">
        <v>0</v>
      </c>
      <c r="AI30" s="166">
        <v>0</v>
      </c>
      <c r="AJ30" s="167">
        <v>3</v>
      </c>
      <c r="AK30" s="168">
        <v>1</v>
      </c>
    </row>
    <row r="31" spans="1:37" ht="21" customHeight="1" thickBot="1">
      <c r="A31" s="165" t="s">
        <v>121</v>
      </c>
      <c r="B31" s="161">
        <f t="shared" si="2"/>
        <v>22</v>
      </c>
      <c r="C31" s="161">
        <f t="shared" si="2"/>
        <v>10</v>
      </c>
      <c r="D31" s="166">
        <v>0</v>
      </c>
      <c r="E31" s="166">
        <v>0</v>
      </c>
      <c r="F31" s="166">
        <v>0</v>
      </c>
      <c r="G31" s="166">
        <v>0</v>
      </c>
      <c r="H31" s="166">
        <v>2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0</v>
      </c>
      <c r="V31" s="166">
        <v>0</v>
      </c>
      <c r="W31" s="166">
        <v>0</v>
      </c>
      <c r="X31" s="166">
        <v>0</v>
      </c>
      <c r="Y31" s="166">
        <v>0</v>
      </c>
      <c r="Z31" s="166">
        <v>1</v>
      </c>
      <c r="AA31" s="166">
        <v>1</v>
      </c>
      <c r="AB31" s="166">
        <v>0</v>
      </c>
      <c r="AC31" s="166">
        <v>0</v>
      </c>
      <c r="AD31" s="166">
        <v>0</v>
      </c>
      <c r="AE31" s="166">
        <v>0</v>
      </c>
      <c r="AF31" s="166">
        <v>0</v>
      </c>
      <c r="AG31" s="166">
        <v>0</v>
      </c>
      <c r="AH31" s="166">
        <v>1</v>
      </c>
      <c r="AI31" s="166">
        <v>1</v>
      </c>
      <c r="AJ31" s="167">
        <v>5</v>
      </c>
      <c r="AK31" s="168">
        <v>3</v>
      </c>
    </row>
    <row r="32" spans="1:37" ht="21" customHeight="1">
      <c r="A32" s="165" t="s">
        <v>41</v>
      </c>
      <c r="B32" s="161">
        <f t="shared" si="2"/>
        <v>25</v>
      </c>
      <c r="C32" s="161">
        <f t="shared" si="2"/>
        <v>15</v>
      </c>
      <c r="D32" s="166">
        <v>0</v>
      </c>
      <c r="E32" s="166">
        <v>0</v>
      </c>
      <c r="F32" s="166">
        <v>0</v>
      </c>
      <c r="G32" s="166">
        <v>0</v>
      </c>
      <c r="H32" s="166">
        <v>4</v>
      </c>
      <c r="I32" s="166">
        <v>3</v>
      </c>
      <c r="J32" s="166">
        <v>0</v>
      </c>
      <c r="K32" s="166">
        <v>0</v>
      </c>
      <c r="L32" s="166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3</v>
      </c>
      <c r="U32" s="166">
        <v>1</v>
      </c>
      <c r="V32" s="166">
        <v>0</v>
      </c>
      <c r="W32" s="166">
        <v>0</v>
      </c>
      <c r="X32" s="166">
        <v>0</v>
      </c>
      <c r="Y32" s="166">
        <v>0</v>
      </c>
      <c r="Z32" s="166">
        <v>2</v>
      </c>
      <c r="AA32" s="166">
        <v>2</v>
      </c>
      <c r="AB32" s="166">
        <v>0</v>
      </c>
      <c r="AC32" s="166">
        <v>0</v>
      </c>
      <c r="AD32" s="166">
        <v>0</v>
      </c>
      <c r="AE32" s="166">
        <v>0</v>
      </c>
      <c r="AF32" s="166">
        <v>0</v>
      </c>
      <c r="AG32" s="166">
        <v>0</v>
      </c>
      <c r="AH32" s="166">
        <v>0</v>
      </c>
      <c r="AI32" s="166">
        <v>0</v>
      </c>
      <c r="AJ32" s="167">
        <v>4</v>
      </c>
      <c r="AK32" s="168">
        <v>2</v>
      </c>
    </row>
    <row r="33" spans="1:37" ht="31.5" customHeight="1" thickBot="1">
      <c r="A33" s="169" t="s">
        <v>43</v>
      </c>
      <c r="B33" s="170">
        <f>B24+B25+B26+B27+B28+B29+B30+B31+B32</f>
        <v>221</v>
      </c>
      <c r="C33" s="171">
        <f>C24+C25+C26+C27+C28+C29+C30+C31+C32</f>
        <v>118</v>
      </c>
      <c r="D33" s="170">
        <f aca="true" t="shared" si="3" ref="D33:AK33">SUM(D24:D32)</f>
        <v>1</v>
      </c>
      <c r="E33" s="172">
        <f t="shared" si="3"/>
        <v>0</v>
      </c>
      <c r="F33" s="172">
        <f t="shared" si="3"/>
        <v>0</v>
      </c>
      <c r="G33" s="172">
        <f t="shared" si="3"/>
        <v>0</v>
      </c>
      <c r="H33" s="172">
        <f t="shared" si="3"/>
        <v>26</v>
      </c>
      <c r="I33" s="172">
        <f t="shared" si="3"/>
        <v>21</v>
      </c>
      <c r="J33" s="172">
        <f t="shared" si="3"/>
        <v>0</v>
      </c>
      <c r="K33" s="172">
        <f t="shared" si="3"/>
        <v>0</v>
      </c>
      <c r="L33" s="172">
        <f t="shared" si="3"/>
        <v>0</v>
      </c>
      <c r="M33" s="172">
        <f t="shared" si="3"/>
        <v>0</v>
      </c>
      <c r="N33" s="172">
        <f t="shared" si="3"/>
        <v>0</v>
      </c>
      <c r="O33" s="172">
        <f t="shared" si="3"/>
        <v>0</v>
      </c>
      <c r="P33" s="172">
        <f t="shared" si="3"/>
        <v>0</v>
      </c>
      <c r="Q33" s="172">
        <f t="shared" si="3"/>
        <v>0</v>
      </c>
      <c r="R33" s="172">
        <f t="shared" si="3"/>
        <v>0</v>
      </c>
      <c r="S33" s="172">
        <f t="shared" si="3"/>
        <v>0</v>
      </c>
      <c r="T33" s="172">
        <f t="shared" si="3"/>
        <v>8</v>
      </c>
      <c r="U33" s="172">
        <f t="shared" si="3"/>
        <v>2</v>
      </c>
      <c r="V33" s="172">
        <f t="shared" si="3"/>
        <v>0</v>
      </c>
      <c r="W33" s="172">
        <f t="shared" si="3"/>
        <v>0</v>
      </c>
      <c r="X33" s="172">
        <f t="shared" si="3"/>
        <v>4</v>
      </c>
      <c r="Y33" s="172">
        <f t="shared" si="3"/>
        <v>0</v>
      </c>
      <c r="Z33" s="172">
        <f t="shared" si="3"/>
        <v>16</v>
      </c>
      <c r="AA33" s="172">
        <f t="shared" si="3"/>
        <v>10</v>
      </c>
      <c r="AB33" s="172">
        <f t="shared" si="3"/>
        <v>0</v>
      </c>
      <c r="AC33" s="172">
        <f t="shared" si="3"/>
        <v>0</v>
      </c>
      <c r="AD33" s="172">
        <f t="shared" si="3"/>
        <v>3</v>
      </c>
      <c r="AE33" s="172">
        <f t="shared" si="3"/>
        <v>1</v>
      </c>
      <c r="AF33" s="172">
        <f t="shared" si="3"/>
        <v>1</v>
      </c>
      <c r="AG33" s="172">
        <f t="shared" si="3"/>
        <v>0</v>
      </c>
      <c r="AH33" s="172">
        <f t="shared" si="3"/>
        <v>1</v>
      </c>
      <c r="AI33" s="172">
        <f t="shared" si="3"/>
        <v>1</v>
      </c>
      <c r="AJ33" s="172">
        <f t="shared" si="3"/>
        <v>40</v>
      </c>
      <c r="AK33" s="172">
        <f t="shared" si="3"/>
        <v>23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6">
      <selection activeCell="O8" sqref="O8:S17"/>
    </sheetView>
  </sheetViews>
  <sheetFormatPr defaultColWidth="9.00390625" defaultRowHeight="12.75"/>
  <cols>
    <col min="1" max="1" width="3.625" style="174" customWidth="1"/>
    <col min="2" max="2" width="14.25390625" style="174" customWidth="1"/>
    <col min="3" max="3" width="8.125" style="174" customWidth="1"/>
    <col min="4" max="31" width="5.875" style="174" customWidth="1"/>
    <col min="32" max="16384" width="9.125" style="174" customWidth="1"/>
  </cols>
  <sheetData>
    <row r="1" spans="1:27" ht="19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31" ht="25.5" customHeight="1">
      <c r="A2" s="436" t="s">
        <v>141</v>
      </c>
      <c r="B2" s="436"/>
      <c r="C2" s="436"/>
      <c r="D2" s="436"/>
      <c r="E2" s="436"/>
      <c r="F2" s="437" t="s">
        <v>142</v>
      </c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</row>
    <row r="3" spans="1:31" ht="15" customHeight="1">
      <c r="A3" s="436"/>
      <c r="B3" s="436"/>
      <c r="C3" s="436"/>
      <c r="D3" s="436"/>
      <c r="E3" s="436"/>
      <c r="F3" s="438" t="str">
        <f>'ogolne (3)'!H3</f>
        <v>od 01 marca  2020 roku</v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9"/>
      <c r="R3" s="440" t="str">
        <f>'ogolne (3)'!T3</f>
        <v>do 31 marca 2020 roku</v>
      </c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</row>
    <row r="4" spans="1:27" ht="12.75" customHeight="1" thickBot="1">
      <c r="A4" s="442" t="s">
        <v>143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</row>
    <row r="5" spans="1:31" ht="25.5" customHeight="1" thickBot="1">
      <c r="A5" s="443" t="s">
        <v>17</v>
      </c>
      <c r="B5" s="446" t="s">
        <v>3</v>
      </c>
      <c r="C5" s="449" t="s">
        <v>4</v>
      </c>
      <c r="D5" s="306" t="s">
        <v>61</v>
      </c>
      <c r="E5" s="280"/>
      <c r="F5" s="452" t="s">
        <v>144</v>
      </c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4"/>
    </row>
    <row r="6" spans="1:31" ht="52.5" customHeight="1">
      <c r="A6" s="444"/>
      <c r="B6" s="447"/>
      <c r="C6" s="450"/>
      <c r="D6" s="307"/>
      <c r="E6" s="258"/>
      <c r="F6" s="435" t="s">
        <v>145</v>
      </c>
      <c r="G6" s="434"/>
      <c r="H6" s="415" t="s">
        <v>146</v>
      </c>
      <c r="I6" s="434"/>
      <c r="J6" s="415" t="s">
        <v>147</v>
      </c>
      <c r="K6" s="434"/>
      <c r="L6" s="415" t="s">
        <v>148</v>
      </c>
      <c r="M6" s="434"/>
      <c r="N6" s="415" t="s">
        <v>149</v>
      </c>
      <c r="O6" s="434"/>
      <c r="P6" s="415" t="s">
        <v>150</v>
      </c>
      <c r="Q6" s="434"/>
      <c r="R6" s="415" t="s">
        <v>151</v>
      </c>
      <c r="S6" s="434"/>
      <c r="T6" s="415" t="s">
        <v>152</v>
      </c>
      <c r="U6" s="434"/>
      <c r="V6" s="415" t="s">
        <v>153</v>
      </c>
      <c r="W6" s="434"/>
      <c r="X6" s="415" t="s">
        <v>154</v>
      </c>
      <c r="Y6" s="434"/>
      <c r="Z6" s="415" t="s">
        <v>155</v>
      </c>
      <c r="AA6" s="434"/>
      <c r="AB6" s="415" t="s">
        <v>156</v>
      </c>
      <c r="AC6" s="434"/>
      <c r="AD6" s="415" t="s">
        <v>157</v>
      </c>
      <c r="AE6" s="416"/>
    </row>
    <row r="7" spans="1:31" ht="13.5" customHeight="1" thickBot="1">
      <c r="A7" s="445"/>
      <c r="B7" s="448"/>
      <c r="C7" s="451"/>
      <c r="D7" s="175" t="s">
        <v>24</v>
      </c>
      <c r="E7" s="176" t="s">
        <v>25</v>
      </c>
      <c r="F7" s="175" t="s">
        <v>24</v>
      </c>
      <c r="G7" s="177" t="s">
        <v>25</v>
      </c>
      <c r="H7" s="178" t="s">
        <v>24</v>
      </c>
      <c r="I7" s="177" t="s">
        <v>25</v>
      </c>
      <c r="J7" s="178" t="s">
        <v>24</v>
      </c>
      <c r="K7" s="177" t="s">
        <v>25</v>
      </c>
      <c r="L7" s="179" t="s">
        <v>24</v>
      </c>
      <c r="M7" s="180" t="s">
        <v>25</v>
      </c>
      <c r="N7" s="179" t="s">
        <v>24</v>
      </c>
      <c r="O7" s="180" t="s">
        <v>25</v>
      </c>
      <c r="P7" s="178" t="s">
        <v>24</v>
      </c>
      <c r="Q7" s="177" t="s">
        <v>25</v>
      </c>
      <c r="R7" s="179" t="s">
        <v>24</v>
      </c>
      <c r="S7" s="180" t="s">
        <v>25</v>
      </c>
      <c r="T7" s="178" t="s">
        <v>24</v>
      </c>
      <c r="U7" s="177" t="s">
        <v>25</v>
      </c>
      <c r="V7" s="179" t="s">
        <v>24</v>
      </c>
      <c r="W7" s="180" t="s">
        <v>25</v>
      </c>
      <c r="X7" s="179" t="s">
        <v>24</v>
      </c>
      <c r="Y7" s="180" t="s">
        <v>25</v>
      </c>
      <c r="Z7" s="178" t="s">
        <v>24</v>
      </c>
      <c r="AA7" s="181" t="s">
        <v>25</v>
      </c>
      <c r="AB7" s="182" t="s">
        <v>24</v>
      </c>
      <c r="AC7" s="181" t="s">
        <v>25</v>
      </c>
      <c r="AD7" s="182" t="s">
        <v>24</v>
      </c>
      <c r="AE7" s="176" t="s">
        <v>25</v>
      </c>
    </row>
    <row r="8" spans="1:31" ht="21.75" customHeight="1">
      <c r="A8" s="183">
        <v>1</v>
      </c>
      <c r="B8" s="184" t="s">
        <v>26</v>
      </c>
      <c r="C8" s="185" t="s">
        <v>27</v>
      </c>
      <c r="D8" s="186">
        <v>96</v>
      </c>
      <c r="E8" s="186">
        <v>40</v>
      </c>
      <c r="F8" s="187">
        <v>32</v>
      </c>
      <c r="G8" s="188">
        <v>10</v>
      </c>
      <c r="H8" s="188">
        <v>3</v>
      </c>
      <c r="I8" s="188">
        <v>0</v>
      </c>
      <c r="J8" s="188">
        <v>6</v>
      </c>
      <c r="K8" s="188">
        <v>2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  <c r="S8" s="189">
        <v>0</v>
      </c>
      <c r="T8" s="189">
        <v>0</v>
      </c>
      <c r="U8" s="189">
        <v>0</v>
      </c>
      <c r="V8" s="189">
        <v>0</v>
      </c>
      <c r="W8" s="189">
        <v>0</v>
      </c>
      <c r="X8" s="189">
        <v>0</v>
      </c>
      <c r="Y8" s="189">
        <v>0</v>
      </c>
      <c r="Z8" s="190">
        <v>4</v>
      </c>
      <c r="AA8" s="190">
        <v>4</v>
      </c>
      <c r="AB8" s="191">
        <v>22</v>
      </c>
      <c r="AC8" s="188">
        <v>10</v>
      </c>
      <c r="AD8" s="192">
        <v>29</v>
      </c>
      <c r="AE8" s="193">
        <v>14</v>
      </c>
    </row>
    <row r="9" spans="1:31" ht="21.75" customHeight="1">
      <c r="A9" s="194">
        <v>2</v>
      </c>
      <c r="B9" s="195" t="s">
        <v>28</v>
      </c>
      <c r="C9" s="196" t="s">
        <v>29</v>
      </c>
      <c r="D9" s="186">
        <v>23</v>
      </c>
      <c r="E9" s="197">
        <v>9</v>
      </c>
      <c r="F9" s="198">
        <v>10</v>
      </c>
      <c r="G9" s="192">
        <v>1</v>
      </c>
      <c r="H9" s="192">
        <v>0</v>
      </c>
      <c r="I9" s="192">
        <v>0</v>
      </c>
      <c r="J9" s="192">
        <v>2</v>
      </c>
      <c r="K9" s="192">
        <v>1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89">
        <v>0</v>
      </c>
      <c r="Z9" s="199">
        <v>3</v>
      </c>
      <c r="AA9" s="199">
        <v>2</v>
      </c>
      <c r="AB9" s="200">
        <v>3</v>
      </c>
      <c r="AC9" s="192">
        <v>3</v>
      </c>
      <c r="AD9" s="192">
        <v>5</v>
      </c>
      <c r="AE9" s="193">
        <v>2</v>
      </c>
    </row>
    <row r="10" spans="1:31" ht="21.75" customHeight="1">
      <c r="A10" s="194">
        <v>3</v>
      </c>
      <c r="B10" s="195" t="s">
        <v>30</v>
      </c>
      <c r="C10" s="196" t="s">
        <v>31</v>
      </c>
      <c r="D10" s="186">
        <v>12</v>
      </c>
      <c r="E10" s="197">
        <v>7</v>
      </c>
      <c r="F10" s="198">
        <v>2</v>
      </c>
      <c r="G10" s="192">
        <v>1</v>
      </c>
      <c r="H10" s="192">
        <v>0</v>
      </c>
      <c r="I10" s="192">
        <v>0</v>
      </c>
      <c r="J10" s="192">
        <v>0</v>
      </c>
      <c r="K10" s="192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189">
        <v>0</v>
      </c>
      <c r="U10" s="189">
        <v>0</v>
      </c>
      <c r="V10" s="189">
        <v>0</v>
      </c>
      <c r="W10" s="189">
        <v>0</v>
      </c>
      <c r="X10" s="189">
        <v>0</v>
      </c>
      <c r="Y10" s="189">
        <v>0</v>
      </c>
      <c r="Z10" s="199">
        <v>0</v>
      </c>
      <c r="AA10" s="199">
        <v>0</v>
      </c>
      <c r="AB10" s="200">
        <v>4</v>
      </c>
      <c r="AC10" s="192">
        <v>2</v>
      </c>
      <c r="AD10" s="192">
        <v>6</v>
      </c>
      <c r="AE10" s="193">
        <v>4</v>
      </c>
    </row>
    <row r="11" spans="1:31" ht="21.75" customHeight="1">
      <c r="A11" s="194">
        <v>4</v>
      </c>
      <c r="B11" s="195" t="s">
        <v>32</v>
      </c>
      <c r="C11" s="196" t="s">
        <v>33</v>
      </c>
      <c r="D11" s="186">
        <v>9</v>
      </c>
      <c r="E11" s="197">
        <v>4</v>
      </c>
      <c r="F11" s="198">
        <v>4</v>
      </c>
      <c r="G11" s="192">
        <v>2</v>
      </c>
      <c r="H11" s="192">
        <v>0</v>
      </c>
      <c r="I11" s="192">
        <v>0</v>
      </c>
      <c r="J11" s="192">
        <v>0</v>
      </c>
      <c r="K11" s="192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99">
        <v>0</v>
      </c>
      <c r="AA11" s="199">
        <v>0</v>
      </c>
      <c r="AB11" s="200">
        <v>1</v>
      </c>
      <c r="AC11" s="192">
        <v>1</v>
      </c>
      <c r="AD11" s="192">
        <v>4</v>
      </c>
      <c r="AE11" s="193">
        <v>1</v>
      </c>
    </row>
    <row r="12" spans="1:31" ht="21.75" customHeight="1">
      <c r="A12" s="194">
        <v>5</v>
      </c>
      <c r="B12" s="195" t="s">
        <v>34</v>
      </c>
      <c r="C12" s="196" t="s">
        <v>35</v>
      </c>
      <c r="D12" s="186">
        <v>18</v>
      </c>
      <c r="E12" s="197">
        <v>7</v>
      </c>
      <c r="F12" s="198">
        <v>3</v>
      </c>
      <c r="G12" s="192">
        <v>1</v>
      </c>
      <c r="H12" s="192">
        <v>1</v>
      </c>
      <c r="I12" s="192">
        <v>0</v>
      </c>
      <c r="J12" s="192">
        <v>1</v>
      </c>
      <c r="K12" s="192">
        <v>1</v>
      </c>
      <c r="L12" s="189"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>
        <v>0</v>
      </c>
      <c r="V12" s="189">
        <v>0</v>
      </c>
      <c r="W12" s="189">
        <v>0</v>
      </c>
      <c r="X12" s="189">
        <v>0</v>
      </c>
      <c r="Y12" s="189">
        <v>0</v>
      </c>
      <c r="Z12" s="199">
        <v>1</v>
      </c>
      <c r="AA12" s="199">
        <v>1</v>
      </c>
      <c r="AB12" s="200">
        <v>6</v>
      </c>
      <c r="AC12" s="192">
        <v>4</v>
      </c>
      <c r="AD12" s="192">
        <v>6</v>
      </c>
      <c r="AE12" s="193">
        <v>0</v>
      </c>
    </row>
    <row r="13" spans="1:31" ht="21.75" customHeight="1">
      <c r="A13" s="194">
        <v>6</v>
      </c>
      <c r="B13" s="195" t="s">
        <v>36</v>
      </c>
      <c r="C13" s="196" t="s">
        <v>37</v>
      </c>
      <c r="D13" s="186">
        <v>24</v>
      </c>
      <c r="E13" s="197">
        <v>11</v>
      </c>
      <c r="F13" s="198">
        <v>13</v>
      </c>
      <c r="G13" s="192">
        <v>3</v>
      </c>
      <c r="H13" s="192">
        <v>1</v>
      </c>
      <c r="I13" s="192">
        <v>0</v>
      </c>
      <c r="J13" s="192">
        <v>1</v>
      </c>
      <c r="K13" s="192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99">
        <v>1</v>
      </c>
      <c r="AA13" s="199">
        <v>1</v>
      </c>
      <c r="AB13" s="200">
        <v>4</v>
      </c>
      <c r="AC13" s="192">
        <v>4</v>
      </c>
      <c r="AD13" s="192">
        <v>4</v>
      </c>
      <c r="AE13" s="193">
        <v>3</v>
      </c>
    </row>
    <row r="14" spans="1:31" ht="21.75" customHeight="1">
      <c r="A14" s="194">
        <v>7</v>
      </c>
      <c r="B14" s="195" t="s">
        <v>38</v>
      </c>
      <c r="C14" s="196" t="s">
        <v>39</v>
      </c>
      <c r="D14" s="186">
        <v>29</v>
      </c>
      <c r="E14" s="197">
        <v>12</v>
      </c>
      <c r="F14" s="198">
        <v>8</v>
      </c>
      <c r="G14" s="192">
        <v>3</v>
      </c>
      <c r="H14" s="192">
        <v>0</v>
      </c>
      <c r="I14" s="192">
        <v>0</v>
      </c>
      <c r="J14" s="192">
        <v>0</v>
      </c>
      <c r="K14" s="192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1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9">
        <v>0</v>
      </c>
      <c r="AA14" s="199">
        <v>0</v>
      </c>
      <c r="AB14" s="200">
        <v>15</v>
      </c>
      <c r="AC14" s="192">
        <v>7</v>
      </c>
      <c r="AD14" s="192">
        <v>5</v>
      </c>
      <c r="AE14" s="193">
        <v>2</v>
      </c>
    </row>
    <row r="15" spans="1:31" ht="21.75" customHeight="1">
      <c r="A15" s="194">
        <v>8</v>
      </c>
      <c r="B15" s="195" t="s">
        <v>26</v>
      </c>
      <c r="C15" s="196" t="s">
        <v>40</v>
      </c>
      <c r="D15" s="186">
        <v>30</v>
      </c>
      <c r="E15" s="197">
        <v>17</v>
      </c>
      <c r="F15" s="198">
        <v>8</v>
      </c>
      <c r="G15" s="192">
        <v>3</v>
      </c>
      <c r="H15" s="192">
        <v>2</v>
      </c>
      <c r="I15" s="192">
        <v>1</v>
      </c>
      <c r="J15" s="192">
        <v>2</v>
      </c>
      <c r="K15" s="192">
        <v>2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99">
        <v>1</v>
      </c>
      <c r="AA15" s="199">
        <v>1</v>
      </c>
      <c r="AB15" s="200">
        <v>6</v>
      </c>
      <c r="AC15" s="192">
        <v>2</v>
      </c>
      <c r="AD15" s="201">
        <v>11</v>
      </c>
      <c r="AE15" s="202">
        <v>8</v>
      </c>
    </row>
    <row r="16" spans="1:31" ht="21.75" customHeight="1">
      <c r="A16" s="203">
        <v>9</v>
      </c>
      <c r="B16" s="204" t="s">
        <v>41</v>
      </c>
      <c r="C16" s="205" t="s">
        <v>42</v>
      </c>
      <c r="D16" s="186">
        <v>30</v>
      </c>
      <c r="E16" s="197">
        <v>11</v>
      </c>
      <c r="F16" s="206">
        <v>13</v>
      </c>
      <c r="G16" s="201">
        <v>4</v>
      </c>
      <c r="H16" s="201">
        <v>1</v>
      </c>
      <c r="I16" s="201">
        <v>0</v>
      </c>
      <c r="J16" s="201">
        <v>1</v>
      </c>
      <c r="K16" s="201">
        <v>1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9">
        <v>0</v>
      </c>
      <c r="T16" s="189">
        <v>1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207">
        <v>1</v>
      </c>
      <c r="AA16" s="207">
        <v>1</v>
      </c>
      <c r="AB16" s="208">
        <v>7</v>
      </c>
      <c r="AC16" s="201">
        <v>3</v>
      </c>
      <c r="AD16" s="201">
        <v>6</v>
      </c>
      <c r="AE16" s="202">
        <v>2</v>
      </c>
    </row>
    <row r="17" spans="1:31" ht="21.75" customHeight="1" thickBot="1">
      <c r="A17" s="417" t="s">
        <v>158</v>
      </c>
      <c r="B17" s="418"/>
      <c r="C17" s="418"/>
      <c r="D17" s="209">
        <f>D8+D9+D10+D11+D12+D13+D14+D15+D16</f>
        <v>271</v>
      </c>
      <c r="E17" s="210">
        <f>E8+E9+E10+E11+E12+E13+E14+E15+E16</f>
        <v>118</v>
      </c>
      <c r="F17" s="211">
        <f aca="true" t="shared" si="0" ref="F17:AE17">SUM(F8:F16)</f>
        <v>93</v>
      </c>
      <c r="G17" s="212">
        <f t="shared" si="0"/>
        <v>28</v>
      </c>
      <c r="H17" s="212">
        <f t="shared" si="0"/>
        <v>8</v>
      </c>
      <c r="I17" s="212">
        <f t="shared" si="0"/>
        <v>1</v>
      </c>
      <c r="J17" s="212">
        <f t="shared" si="0"/>
        <v>13</v>
      </c>
      <c r="K17" s="212">
        <f t="shared" si="0"/>
        <v>7</v>
      </c>
      <c r="L17" s="212">
        <f t="shared" si="0"/>
        <v>0</v>
      </c>
      <c r="M17" s="212">
        <f t="shared" si="0"/>
        <v>0</v>
      </c>
      <c r="N17" s="212">
        <f t="shared" si="0"/>
        <v>0</v>
      </c>
      <c r="O17" s="212">
        <f t="shared" si="0"/>
        <v>0</v>
      </c>
      <c r="P17" s="212">
        <f t="shared" si="0"/>
        <v>0</v>
      </c>
      <c r="Q17" s="212">
        <f t="shared" si="0"/>
        <v>0</v>
      </c>
      <c r="R17" s="212">
        <f t="shared" si="0"/>
        <v>0</v>
      </c>
      <c r="S17" s="212">
        <f t="shared" si="0"/>
        <v>0</v>
      </c>
      <c r="T17" s="212">
        <f t="shared" si="0"/>
        <v>2</v>
      </c>
      <c r="U17" s="212">
        <f t="shared" si="0"/>
        <v>0</v>
      </c>
      <c r="V17" s="212">
        <f t="shared" si="0"/>
        <v>0</v>
      </c>
      <c r="W17" s="212">
        <f t="shared" si="0"/>
        <v>0</v>
      </c>
      <c r="X17" s="212">
        <f t="shared" si="0"/>
        <v>0</v>
      </c>
      <c r="Y17" s="212">
        <f t="shared" si="0"/>
        <v>0</v>
      </c>
      <c r="Z17" s="212">
        <f t="shared" si="0"/>
        <v>11</v>
      </c>
      <c r="AA17" s="212">
        <f t="shared" si="0"/>
        <v>10</v>
      </c>
      <c r="AB17" s="212">
        <f t="shared" si="0"/>
        <v>68</v>
      </c>
      <c r="AC17" s="212">
        <f t="shared" si="0"/>
        <v>36</v>
      </c>
      <c r="AD17" s="212">
        <f t="shared" si="0"/>
        <v>76</v>
      </c>
      <c r="AE17" s="212">
        <f t="shared" si="0"/>
        <v>36</v>
      </c>
    </row>
    <row r="18" ht="30.75" customHeight="1" thickBot="1"/>
    <row r="19" spans="1:23" ht="28.5" customHeight="1">
      <c r="A19" s="419" t="s">
        <v>17</v>
      </c>
      <c r="B19" s="422" t="s">
        <v>3</v>
      </c>
      <c r="C19" s="425" t="s">
        <v>4</v>
      </c>
      <c r="D19" s="428" t="s">
        <v>159</v>
      </c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1:23" ht="41.25" customHeight="1">
      <c r="A20" s="420"/>
      <c r="B20" s="423"/>
      <c r="C20" s="426"/>
      <c r="D20" s="431" t="s">
        <v>160</v>
      </c>
      <c r="E20" s="432"/>
      <c r="F20" s="412" t="s">
        <v>161</v>
      </c>
      <c r="G20" s="412"/>
      <c r="H20" s="433" t="s">
        <v>162</v>
      </c>
      <c r="I20" s="432"/>
      <c r="J20" s="412" t="s">
        <v>163</v>
      </c>
      <c r="K20" s="412"/>
      <c r="L20" s="412" t="s">
        <v>164</v>
      </c>
      <c r="M20" s="412"/>
      <c r="N20" s="412" t="s">
        <v>165</v>
      </c>
      <c r="O20" s="412"/>
      <c r="P20" s="412" t="s">
        <v>166</v>
      </c>
      <c r="Q20" s="412"/>
      <c r="R20" s="412" t="s">
        <v>167</v>
      </c>
      <c r="S20" s="412"/>
      <c r="T20" s="412" t="s">
        <v>168</v>
      </c>
      <c r="U20" s="413"/>
      <c r="V20" s="412" t="s">
        <v>169</v>
      </c>
      <c r="W20" s="414"/>
    </row>
    <row r="21" spans="1:23" ht="14.25" customHeight="1" thickBot="1">
      <c r="A21" s="421"/>
      <c r="B21" s="424"/>
      <c r="C21" s="427"/>
      <c r="D21" s="76" t="s">
        <v>170</v>
      </c>
      <c r="E21" s="77" t="s">
        <v>25</v>
      </c>
      <c r="F21" s="78" t="s">
        <v>24</v>
      </c>
      <c r="G21" s="77" t="s">
        <v>25</v>
      </c>
      <c r="H21" s="78" t="s">
        <v>24</v>
      </c>
      <c r="I21" s="77" t="s">
        <v>25</v>
      </c>
      <c r="J21" s="78" t="s">
        <v>24</v>
      </c>
      <c r="K21" s="77" t="s">
        <v>25</v>
      </c>
      <c r="L21" s="78" t="s">
        <v>24</v>
      </c>
      <c r="M21" s="77" t="s">
        <v>25</v>
      </c>
      <c r="N21" s="78" t="s">
        <v>24</v>
      </c>
      <c r="O21" s="77" t="s">
        <v>25</v>
      </c>
      <c r="P21" s="78" t="s">
        <v>24</v>
      </c>
      <c r="Q21" s="77" t="s">
        <v>25</v>
      </c>
      <c r="R21" s="78" t="s">
        <v>24</v>
      </c>
      <c r="S21" s="77" t="s">
        <v>25</v>
      </c>
      <c r="T21" s="78" t="s">
        <v>24</v>
      </c>
      <c r="U21" s="77" t="s">
        <v>25</v>
      </c>
      <c r="V21" s="78" t="s">
        <v>24</v>
      </c>
      <c r="W21" s="79" t="s">
        <v>25</v>
      </c>
    </row>
    <row r="22" spans="1:23" ht="21" customHeight="1">
      <c r="A22" s="183">
        <v>1</v>
      </c>
      <c r="B22" s="184" t="s">
        <v>26</v>
      </c>
      <c r="C22" s="213" t="s">
        <v>27</v>
      </c>
      <c r="D22" s="214">
        <v>38</v>
      </c>
      <c r="E22" s="215">
        <v>12</v>
      </c>
      <c r="F22" s="215">
        <v>14</v>
      </c>
      <c r="G22" s="215">
        <v>6</v>
      </c>
      <c r="H22" s="215">
        <v>82</v>
      </c>
      <c r="I22" s="215">
        <v>34</v>
      </c>
      <c r="J22" s="215">
        <v>94</v>
      </c>
      <c r="K22" s="215">
        <v>39</v>
      </c>
      <c r="L22" s="215">
        <v>2</v>
      </c>
      <c r="M22" s="215">
        <v>1</v>
      </c>
      <c r="N22" s="215">
        <v>4</v>
      </c>
      <c r="O22" s="215">
        <v>2</v>
      </c>
      <c r="P22" s="215">
        <v>4</v>
      </c>
      <c r="Q22" s="215">
        <v>3</v>
      </c>
      <c r="R22" s="215">
        <v>3</v>
      </c>
      <c r="S22" s="215">
        <v>2</v>
      </c>
      <c r="T22" s="215">
        <v>7</v>
      </c>
      <c r="U22" s="215">
        <v>4</v>
      </c>
      <c r="V22" s="215">
        <v>7</v>
      </c>
      <c r="W22" s="216">
        <v>3</v>
      </c>
    </row>
    <row r="23" spans="1:23" ht="21" customHeight="1">
      <c r="A23" s="217">
        <v>2</v>
      </c>
      <c r="B23" s="218" t="s">
        <v>28</v>
      </c>
      <c r="C23" s="219" t="s">
        <v>29</v>
      </c>
      <c r="D23" s="220">
        <v>11</v>
      </c>
      <c r="E23" s="221">
        <v>1</v>
      </c>
      <c r="F23" s="221">
        <v>2</v>
      </c>
      <c r="G23" s="221">
        <v>0</v>
      </c>
      <c r="H23" s="221">
        <v>21</v>
      </c>
      <c r="I23" s="221">
        <v>9</v>
      </c>
      <c r="J23" s="221">
        <v>22</v>
      </c>
      <c r="K23" s="221">
        <v>9</v>
      </c>
      <c r="L23" s="221">
        <v>1</v>
      </c>
      <c r="M23" s="221">
        <v>0</v>
      </c>
      <c r="N23" s="221">
        <v>5</v>
      </c>
      <c r="O23" s="221">
        <v>0</v>
      </c>
      <c r="P23" s="221">
        <v>2</v>
      </c>
      <c r="Q23" s="221">
        <v>2</v>
      </c>
      <c r="R23" s="221">
        <v>0</v>
      </c>
      <c r="S23" s="221">
        <v>0</v>
      </c>
      <c r="T23" s="221">
        <v>4</v>
      </c>
      <c r="U23" s="221">
        <v>1</v>
      </c>
      <c r="V23" s="221">
        <v>5</v>
      </c>
      <c r="W23" s="222">
        <v>3</v>
      </c>
    </row>
    <row r="24" spans="1:23" ht="21" customHeight="1">
      <c r="A24" s="217">
        <v>3</v>
      </c>
      <c r="B24" s="218" t="s">
        <v>30</v>
      </c>
      <c r="C24" s="219" t="s">
        <v>31</v>
      </c>
      <c r="D24" s="220">
        <v>2</v>
      </c>
      <c r="E24" s="221">
        <v>1</v>
      </c>
      <c r="F24" s="221">
        <v>3</v>
      </c>
      <c r="G24" s="221">
        <v>3</v>
      </c>
      <c r="H24" s="221">
        <v>9</v>
      </c>
      <c r="I24" s="221">
        <v>4</v>
      </c>
      <c r="J24" s="221">
        <v>12</v>
      </c>
      <c r="K24" s="221">
        <v>7</v>
      </c>
      <c r="L24" s="221">
        <v>0</v>
      </c>
      <c r="M24" s="221">
        <v>0</v>
      </c>
      <c r="N24" s="221">
        <v>1</v>
      </c>
      <c r="O24" s="221">
        <v>0</v>
      </c>
      <c r="P24" s="221">
        <v>1</v>
      </c>
      <c r="Q24" s="221">
        <v>1</v>
      </c>
      <c r="R24" s="221">
        <v>2</v>
      </c>
      <c r="S24" s="221">
        <v>1</v>
      </c>
      <c r="T24" s="221">
        <v>1</v>
      </c>
      <c r="U24" s="221">
        <v>1</v>
      </c>
      <c r="V24" s="221">
        <v>1</v>
      </c>
      <c r="W24" s="222">
        <v>0</v>
      </c>
    </row>
    <row r="25" spans="1:23" ht="21" customHeight="1">
      <c r="A25" s="217">
        <v>4</v>
      </c>
      <c r="B25" s="218" t="s">
        <v>32</v>
      </c>
      <c r="C25" s="219" t="s">
        <v>33</v>
      </c>
      <c r="D25" s="220">
        <v>4</v>
      </c>
      <c r="E25" s="221">
        <v>2</v>
      </c>
      <c r="F25" s="221">
        <v>4</v>
      </c>
      <c r="G25" s="221">
        <v>2</v>
      </c>
      <c r="H25" s="221">
        <v>5</v>
      </c>
      <c r="I25" s="221">
        <v>2</v>
      </c>
      <c r="J25" s="221">
        <v>9</v>
      </c>
      <c r="K25" s="221">
        <v>4</v>
      </c>
      <c r="L25" s="221">
        <v>0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222">
        <v>0</v>
      </c>
    </row>
    <row r="26" spans="1:23" ht="21" customHeight="1">
      <c r="A26" s="217">
        <v>5</v>
      </c>
      <c r="B26" s="218" t="s">
        <v>34</v>
      </c>
      <c r="C26" s="219" t="s">
        <v>35</v>
      </c>
      <c r="D26" s="220">
        <v>4</v>
      </c>
      <c r="E26" s="221">
        <v>2</v>
      </c>
      <c r="F26" s="221">
        <v>5</v>
      </c>
      <c r="G26" s="221">
        <v>3</v>
      </c>
      <c r="H26" s="221">
        <v>13</v>
      </c>
      <c r="I26" s="221">
        <v>4</v>
      </c>
      <c r="J26" s="221">
        <v>17</v>
      </c>
      <c r="K26" s="221">
        <v>7</v>
      </c>
      <c r="L26" s="221">
        <v>1</v>
      </c>
      <c r="M26" s="221">
        <v>0</v>
      </c>
      <c r="N26" s="221">
        <v>1</v>
      </c>
      <c r="O26" s="221">
        <v>0</v>
      </c>
      <c r="P26" s="221">
        <v>1</v>
      </c>
      <c r="Q26" s="221">
        <v>1</v>
      </c>
      <c r="R26" s="221">
        <v>2</v>
      </c>
      <c r="S26" s="221">
        <v>0</v>
      </c>
      <c r="T26" s="221">
        <v>1</v>
      </c>
      <c r="U26" s="221">
        <v>0</v>
      </c>
      <c r="V26" s="221">
        <v>1</v>
      </c>
      <c r="W26" s="222">
        <v>0</v>
      </c>
    </row>
    <row r="27" spans="1:23" ht="21" customHeight="1">
      <c r="A27" s="217">
        <v>6</v>
      </c>
      <c r="B27" s="218" t="s">
        <v>36</v>
      </c>
      <c r="C27" s="219" t="s">
        <v>37</v>
      </c>
      <c r="D27" s="220">
        <v>14</v>
      </c>
      <c r="E27" s="221">
        <v>3</v>
      </c>
      <c r="F27" s="221">
        <v>3</v>
      </c>
      <c r="G27" s="221">
        <v>1</v>
      </c>
      <c r="H27" s="221">
        <v>21</v>
      </c>
      <c r="I27" s="221">
        <v>10</v>
      </c>
      <c r="J27" s="221">
        <v>24</v>
      </c>
      <c r="K27" s="221">
        <v>11</v>
      </c>
      <c r="L27" s="221">
        <v>0</v>
      </c>
      <c r="M27" s="221">
        <v>0</v>
      </c>
      <c r="N27" s="221">
        <v>3</v>
      </c>
      <c r="O27" s="221">
        <v>1</v>
      </c>
      <c r="P27" s="221">
        <v>0</v>
      </c>
      <c r="Q27" s="221">
        <v>0</v>
      </c>
      <c r="R27" s="221">
        <v>3</v>
      </c>
      <c r="S27" s="221">
        <v>2</v>
      </c>
      <c r="T27" s="221">
        <v>0</v>
      </c>
      <c r="U27" s="221">
        <v>0</v>
      </c>
      <c r="V27" s="221">
        <v>0</v>
      </c>
      <c r="W27" s="222">
        <v>0</v>
      </c>
    </row>
    <row r="28" spans="1:23" ht="21" customHeight="1">
      <c r="A28" s="217">
        <v>7</v>
      </c>
      <c r="B28" s="218" t="s">
        <v>38</v>
      </c>
      <c r="C28" s="219" t="s">
        <v>39</v>
      </c>
      <c r="D28" s="220">
        <v>8</v>
      </c>
      <c r="E28" s="221">
        <v>3</v>
      </c>
      <c r="F28" s="221">
        <v>4</v>
      </c>
      <c r="G28" s="221">
        <v>1</v>
      </c>
      <c r="H28" s="221">
        <v>25</v>
      </c>
      <c r="I28" s="221">
        <v>11</v>
      </c>
      <c r="J28" s="221">
        <v>29</v>
      </c>
      <c r="K28" s="221">
        <v>12</v>
      </c>
      <c r="L28" s="221">
        <v>0</v>
      </c>
      <c r="M28" s="221">
        <v>0</v>
      </c>
      <c r="N28" s="221">
        <v>1</v>
      </c>
      <c r="O28" s="221">
        <v>0</v>
      </c>
      <c r="P28" s="221">
        <v>3</v>
      </c>
      <c r="Q28" s="221">
        <v>1</v>
      </c>
      <c r="R28" s="221">
        <v>0</v>
      </c>
      <c r="S28" s="221">
        <v>0</v>
      </c>
      <c r="T28" s="221">
        <v>3</v>
      </c>
      <c r="U28" s="221">
        <v>0</v>
      </c>
      <c r="V28" s="221">
        <v>2</v>
      </c>
      <c r="W28" s="222">
        <v>2</v>
      </c>
    </row>
    <row r="29" spans="1:23" ht="21" customHeight="1">
      <c r="A29" s="217">
        <v>8</v>
      </c>
      <c r="B29" s="218" t="s">
        <v>26</v>
      </c>
      <c r="C29" s="219" t="s">
        <v>40</v>
      </c>
      <c r="D29" s="220">
        <v>12</v>
      </c>
      <c r="E29" s="221">
        <v>6</v>
      </c>
      <c r="F29" s="221">
        <v>4</v>
      </c>
      <c r="G29" s="221">
        <v>2</v>
      </c>
      <c r="H29" s="221">
        <v>26</v>
      </c>
      <c r="I29" s="221">
        <v>15</v>
      </c>
      <c r="J29" s="221">
        <v>28</v>
      </c>
      <c r="K29" s="221">
        <v>16</v>
      </c>
      <c r="L29" s="221">
        <v>2</v>
      </c>
      <c r="M29" s="221">
        <v>1</v>
      </c>
      <c r="N29" s="221">
        <v>0</v>
      </c>
      <c r="O29" s="221">
        <v>0</v>
      </c>
      <c r="P29" s="221">
        <v>1</v>
      </c>
      <c r="Q29" s="221">
        <v>0</v>
      </c>
      <c r="R29" s="221">
        <v>1</v>
      </c>
      <c r="S29" s="221">
        <v>0</v>
      </c>
      <c r="T29" s="221">
        <v>2</v>
      </c>
      <c r="U29" s="221">
        <v>0</v>
      </c>
      <c r="V29" s="221">
        <v>2</v>
      </c>
      <c r="W29" s="222">
        <v>1</v>
      </c>
    </row>
    <row r="30" spans="1:23" ht="21" customHeight="1" thickBot="1">
      <c r="A30" s="223">
        <v>9</v>
      </c>
      <c r="B30" s="224" t="s">
        <v>41</v>
      </c>
      <c r="C30" s="225" t="s">
        <v>42</v>
      </c>
      <c r="D30" s="226">
        <v>14</v>
      </c>
      <c r="E30" s="227">
        <v>5</v>
      </c>
      <c r="F30" s="227">
        <v>6</v>
      </c>
      <c r="G30" s="227">
        <v>2</v>
      </c>
      <c r="H30" s="227">
        <v>24</v>
      </c>
      <c r="I30" s="227">
        <v>9</v>
      </c>
      <c r="J30" s="227">
        <v>30</v>
      </c>
      <c r="K30" s="227">
        <v>11</v>
      </c>
      <c r="L30" s="227">
        <v>0</v>
      </c>
      <c r="M30" s="227">
        <v>0</v>
      </c>
      <c r="N30" s="227">
        <v>4</v>
      </c>
      <c r="O30" s="227">
        <v>1</v>
      </c>
      <c r="P30" s="227">
        <v>0</v>
      </c>
      <c r="Q30" s="227">
        <v>0</v>
      </c>
      <c r="R30" s="227">
        <v>2</v>
      </c>
      <c r="S30" s="227">
        <v>2</v>
      </c>
      <c r="T30" s="227">
        <v>6</v>
      </c>
      <c r="U30" s="227">
        <v>0</v>
      </c>
      <c r="V30" s="227">
        <v>2</v>
      </c>
      <c r="W30" s="228">
        <v>0</v>
      </c>
    </row>
    <row r="31" spans="1:23" ht="21" customHeight="1" thickBot="1">
      <c r="A31" s="409" t="s">
        <v>76</v>
      </c>
      <c r="B31" s="410"/>
      <c r="C31" s="411"/>
      <c r="D31" s="229">
        <f aca="true" t="shared" si="1" ref="D31:W31">D22+D23+D24+D25+D26+D27+D28+D29+D30</f>
        <v>107</v>
      </c>
      <c r="E31" s="230">
        <f t="shared" si="1"/>
        <v>35</v>
      </c>
      <c r="F31" s="230">
        <f t="shared" si="1"/>
        <v>45</v>
      </c>
      <c r="G31" s="230">
        <f t="shared" si="1"/>
        <v>20</v>
      </c>
      <c r="H31" s="230">
        <f t="shared" si="1"/>
        <v>226</v>
      </c>
      <c r="I31" s="230">
        <f t="shared" si="1"/>
        <v>98</v>
      </c>
      <c r="J31" s="230">
        <f t="shared" si="1"/>
        <v>265</v>
      </c>
      <c r="K31" s="230">
        <f t="shared" si="1"/>
        <v>116</v>
      </c>
      <c r="L31" s="230">
        <f t="shared" si="1"/>
        <v>6</v>
      </c>
      <c r="M31" s="230">
        <f t="shared" si="1"/>
        <v>2</v>
      </c>
      <c r="N31" s="230">
        <f t="shared" si="1"/>
        <v>19</v>
      </c>
      <c r="O31" s="230">
        <f t="shared" si="1"/>
        <v>4</v>
      </c>
      <c r="P31" s="230">
        <f t="shared" si="1"/>
        <v>12</v>
      </c>
      <c r="Q31" s="230">
        <f t="shared" si="1"/>
        <v>8</v>
      </c>
      <c r="R31" s="230">
        <f t="shared" si="1"/>
        <v>13</v>
      </c>
      <c r="S31" s="230">
        <f t="shared" si="1"/>
        <v>7</v>
      </c>
      <c r="T31" s="230">
        <f t="shared" si="1"/>
        <v>24</v>
      </c>
      <c r="U31" s="230">
        <f t="shared" si="1"/>
        <v>6</v>
      </c>
      <c r="V31" s="230">
        <f t="shared" si="1"/>
        <v>20</v>
      </c>
      <c r="W31" s="231">
        <f t="shared" si="1"/>
        <v>9</v>
      </c>
    </row>
    <row r="33" spans="6:11" ht="12.75">
      <c r="F33" s="174">
        <f>F31+H31</f>
        <v>271</v>
      </c>
      <c r="G33" s="174">
        <f>G31+I31</f>
        <v>118</v>
      </c>
      <c r="J33" s="174">
        <f>J31+L31</f>
        <v>271</v>
      </c>
      <c r="K33" s="174">
        <f>K31+M31</f>
        <v>118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F1">
      <selection activeCell="O8" sqref="O8:S17"/>
    </sheetView>
  </sheetViews>
  <sheetFormatPr defaultColWidth="9.00390625" defaultRowHeight="12.75"/>
  <cols>
    <col min="1" max="1" width="4.375" style="233" customWidth="1"/>
    <col min="2" max="2" width="16.00390625" style="233" customWidth="1"/>
    <col min="3" max="3" width="9.125" style="233" customWidth="1"/>
    <col min="4" max="18" width="10.75390625" style="233" customWidth="1"/>
    <col min="19" max="19" width="10.375" style="233" customWidth="1"/>
    <col min="20" max="16384" width="9.125" style="233" customWidth="1"/>
  </cols>
  <sheetData>
    <row r="1" spans="1:17" ht="19.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9" s="174" customFormat="1" ht="25.5" customHeight="1">
      <c r="A2" s="460" t="s">
        <v>59</v>
      </c>
      <c r="B2" s="460"/>
      <c r="C2" s="460"/>
      <c r="D2" s="460"/>
      <c r="E2" s="437" t="s">
        <v>171</v>
      </c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</row>
    <row r="3" spans="1:19" s="174" customFormat="1" ht="15.75" customHeight="1">
      <c r="A3" s="461"/>
      <c r="B3" s="461"/>
      <c r="C3" s="461"/>
      <c r="D3" s="461"/>
      <c r="E3" s="439" t="str">
        <f>'ogolne (3)'!H3</f>
        <v>od 01 marca  2020 roku</v>
      </c>
      <c r="F3" s="462"/>
      <c r="G3" s="462"/>
      <c r="H3" s="462"/>
      <c r="I3" s="462"/>
      <c r="J3" s="462"/>
      <c r="K3" s="462"/>
      <c r="L3" s="440" t="str">
        <f>'ogolne (3)'!T3</f>
        <v>do 31 marca 2020 roku</v>
      </c>
      <c r="M3" s="441"/>
      <c r="N3" s="441"/>
      <c r="O3" s="441"/>
      <c r="P3" s="441"/>
      <c r="Q3" s="441"/>
      <c r="R3" s="441"/>
      <c r="S3" s="441"/>
    </row>
    <row r="4" spans="1:18" s="174" customFormat="1" ht="13.5" customHeight="1" thickBot="1">
      <c r="A4" s="463"/>
      <c r="B4" s="463"/>
      <c r="C4" s="463"/>
      <c r="D4" s="463"/>
      <c r="E4" s="460"/>
      <c r="F4" s="460"/>
      <c r="G4" s="460"/>
      <c r="H4" s="460"/>
      <c r="I4" s="460"/>
      <c r="J4" s="460"/>
      <c r="K4" s="460"/>
      <c r="L4" s="464"/>
      <c r="M4" s="464"/>
      <c r="N4" s="464"/>
      <c r="O4" s="464"/>
      <c r="P4" s="464"/>
      <c r="Q4" s="464"/>
      <c r="R4" s="464"/>
    </row>
    <row r="5" spans="1:19" ht="16.5" customHeight="1" thickBot="1">
      <c r="A5" s="270" t="s">
        <v>172</v>
      </c>
      <c r="B5" s="275" t="s">
        <v>3</v>
      </c>
      <c r="C5" s="465" t="s">
        <v>173</v>
      </c>
      <c r="D5" s="466" t="s">
        <v>174</v>
      </c>
      <c r="E5" s="468" t="s">
        <v>175</v>
      </c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70"/>
    </row>
    <row r="6" spans="1:19" ht="18" customHeight="1">
      <c r="A6" s="272"/>
      <c r="B6" s="263"/>
      <c r="C6" s="250"/>
      <c r="D6" s="467"/>
      <c r="E6" s="455" t="s">
        <v>176</v>
      </c>
      <c r="F6" s="256"/>
      <c r="G6" s="256" t="s">
        <v>177</v>
      </c>
      <c r="H6" s="281" t="s">
        <v>96</v>
      </c>
      <c r="I6" s="456"/>
      <c r="J6" s="456"/>
      <c r="K6" s="456"/>
      <c r="L6" s="456"/>
      <c r="M6" s="456"/>
      <c r="N6" s="456"/>
      <c r="O6" s="456"/>
      <c r="P6" s="456"/>
      <c r="Q6" s="276"/>
      <c r="R6" s="281" t="s">
        <v>178</v>
      </c>
      <c r="S6" s="457" t="s">
        <v>179</v>
      </c>
    </row>
    <row r="7" spans="1:19" ht="63" customHeight="1">
      <c r="A7" s="272"/>
      <c r="B7" s="263"/>
      <c r="C7" s="250"/>
      <c r="D7" s="467"/>
      <c r="E7" s="234" t="s">
        <v>180</v>
      </c>
      <c r="F7" s="235" t="s">
        <v>181</v>
      </c>
      <c r="G7" s="263"/>
      <c r="H7" s="236" t="s">
        <v>182</v>
      </c>
      <c r="I7" s="236" t="s">
        <v>102</v>
      </c>
      <c r="J7" s="236" t="s">
        <v>105</v>
      </c>
      <c r="K7" s="236" t="s">
        <v>183</v>
      </c>
      <c r="L7" s="236" t="s">
        <v>184</v>
      </c>
      <c r="M7" s="236" t="s">
        <v>185</v>
      </c>
      <c r="N7" s="236" t="s">
        <v>186</v>
      </c>
      <c r="O7" s="237" t="s">
        <v>187</v>
      </c>
      <c r="P7" s="237" t="s">
        <v>188</v>
      </c>
      <c r="Q7" s="237" t="s">
        <v>189</v>
      </c>
      <c r="R7" s="250"/>
      <c r="S7" s="458"/>
    </row>
    <row r="8" spans="1:19" s="174" customFormat="1" ht="24" customHeight="1">
      <c r="A8" s="183">
        <v>1</v>
      </c>
      <c r="B8" s="238" t="s">
        <v>26</v>
      </c>
      <c r="C8" s="239" t="s">
        <v>27</v>
      </c>
      <c r="D8" s="240">
        <f aca="true" t="shared" si="0" ref="D8:D17">E8+F8+H8+I8+J8+M8+N8+O8+P8+K8+Q8+R8+L8+S8</f>
        <v>27</v>
      </c>
      <c r="E8" s="241">
        <v>3</v>
      </c>
      <c r="F8" s="241">
        <v>12</v>
      </c>
      <c r="G8" s="242">
        <v>12</v>
      </c>
      <c r="H8" s="243">
        <v>5</v>
      </c>
      <c r="I8" s="242">
        <v>0</v>
      </c>
      <c r="J8" s="244">
        <v>1</v>
      </c>
      <c r="K8" s="244">
        <v>0</v>
      </c>
      <c r="L8" s="244">
        <v>0</v>
      </c>
      <c r="M8" s="244">
        <v>0</v>
      </c>
      <c r="N8" s="244">
        <v>6</v>
      </c>
      <c r="O8" s="244">
        <v>0</v>
      </c>
      <c r="P8" s="244">
        <v>0</v>
      </c>
      <c r="Q8" s="244">
        <v>0</v>
      </c>
      <c r="R8" s="244">
        <v>0</v>
      </c>
      <c r="S8" s="244">
        <v>0</v>
      </c>
    </row>
    <row r="9" spans="1:19" s="174" customFormat="1" ht="24" customHeight="1">
      <c r="A9" s="194">
        <v>2</v>
      </c>
      <c r="B9" s="245" t="s">
        <v>28</v>
      </c>
      <c r="C9" s="246" t="s">
        <v>29</v>
      </c>
      <c r="D9" s="240">
        <f t="shared" si="0"/>
        <v>6</v>
      </c>
      <c r="E9" s="241">
        <v>6</v>
      </c>
      <c r="F9" s="241">
        <v>0</v>
      </c>
      <c r="G9" s="242">
        <v>0</v>
      </c>
      <c r="H9" s="243">
        <v>0</v>
      </c>
      <c r="I9" s="24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</row>
    <row r="10" spans="1:19" s="174" customFormat="1" ht="24" customHeight="1">
      <c r="A10" s="194">
        <v>3</v>
      </c>
      <c r="B10" s="245" t="s">
        <v>30</v>
      </c>
      <c r="C10" s="246" t="s">
        <v>31</v>
      </c>
      <c r="D10" s="240">
        <f t="shared" si="0"/>
        <v>5</v>
      </c>
      <c r="E10" s="241">
        <v>4</v>
      </c>
      <c r="F10" s="241">
        <v>0</v>
      </c>
      <c r="G10" s="242">
        <v>1</v>
      </c>
      <c r="H10" s="243">
        <v>1</v>
      </c>
      <c r="I10" s="24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</row>
    <row r="11" spans="1:19" s="174" customFormat="1" ht="24" customHeight="1">
      <c r="A11" s="194">
        <v>4</v>
      </c>
      <c r="B11" s="245" t="s">
        <v>32</v>
      </c>
      <c r="C11" s="246" t="s">
        <v>33</v>
      </c>
      <c r="D11" s="240">
        <f t="shared" si="0"/>
        <v>14</v>
      </c>
      <c r="E11" s="241">
        <v>7</v>
      </c>
      <c r="F11" s="241">
        <v>0</v>
      </c>
      <c r="G11" s="242">
        <v>7</v>
      </c>
      <c r="H11" s="243">
        <v>7</v>
      </c>
      <c r="I11" s="242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</row>
    <row r="12" spans="1:19" s="174" customFormat="1" ht="24" customHeight="1">
      <c r="A12" s="194">
        <v>5</v>
      </c>
      <c r="B12" s="245" t="s">
        <v>34</v>
      </c>
      <c r="C12" s="246" t="s">
        <v>35</v>
      </c>
      <c r="D12" s="240">
        <f t="shared" si="0"/>
        <v>0</v>
      </c>
      <c r="E12" s="241">
        <v>0</v>
      </c>
      <c r="F12" s="241">
        <v>0</v>
      </c>
      <c r="G12" s="242">
        <v>0</v>
      </c>
      <c r="H12" s="242">
        <v>0</v>
      </c>
      <c r="I12" s="24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</row>
    <row r="13" spans="1:19" s="174" customFormat="1" ht="24" customHeight="1">
      <c r="A13" s="194">
        <v>6</v>
      </c>
      <c r="B13" s="245" t="s">
        <v>36</v>
      </c>
      <c r="C13" s="246" t="s">
        <v>37</v>
      </c>
      <c r="D13" s="240">
        <f t="shared" si="0"/>
        <v>4</v>
      </c>
      <c r="E13" s="241">
        <v>1</v>
      </c>
      <c r="F13" s="241">
        <v>1</v>
      </c>
      <c r="G13" s="242" t="s">
        <v>116</v>
      </c>
      <c r="H13" s="242">
        <v>2</v>
      </c>
      <c r="I13" s="24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</row>
    <row r="14" spans="1:19" s="174" customFormat="1" ht="24" customHeight="1">
      <c r="A14" s="194">
        <v>7</v>
      </c>
      <c r="B14" s="245" t="s">
        <v>38</v>
      </c>
      <c r="C14" s="246" t="s">
        <v>39</v>
      </c>
      <c r="D14" s="240">
        <f t="shared" si="0"/>
        <v>3</v>
      </c>
      <c r="E14" s="241">
        <v>1</v>
      </c>
      <c r="F14" s="241">
        <v>0</v>
      </c>
      <c r="G14" s="242" t="s">
        <v>116</v>
      </c>
      <c r="H14" s="242">
        <v>1</v>
      </c>
      <c r="I14" s="24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1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</row>
    <row r="15" spans="1:19" s="174" customFormat="1" ht="24" customHeight="1">
      <c r="A15" s="194">
        <v>8</v>
      </c>
      <c r="B15" s="245" t="s">
        <v>26</v>
      </c>
      <c r="C15" s="246" t="s">
        <v>40</v>
      </c>
      <c r="D15" s="240">
        <f t="shared" si="0"/>
        <v>8</v>
      </c>
      <c r="E15" s="241">
        <v>6</v>
      </c>
      <c r="F15" s="241">
        <v>0</v>
      </c>
      <c r="G15" s="242" t="s">
        <v>116</v>
      </c>
      <c r="H15" s="242">
        <v>1</v>
      </c>
      <c r="I15" s="24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1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</row>
    <row r="16" spans="1:19" s="174" customFormat="1" ht="24" customHeight="1">
      <c r="A16" s="194">
        <v>9</v>
      </c>
      <c r="B16" s="245" t="s">
        <v>41</v>
      </c>
      <c r="C16" s="246" t="s">
        <v>42</v>
      </c>
      <c r="D16" s="240">
        <f t="shared" si="0"/>
        <v>3</v>
      </c>
      <c r="E16" s="241">
        <v>0</v>
      </c>
      <c r="F16" s="241">
        <v>1</v>
      </c>
      <c r="G16" s="242" t="s">
        <v>116</v>
      </c>
      <c r="H16" s="242">
        <v>2</v>
      </c>
      <c r="I16" s="24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0</v>
      </c>
    </row>
    <row r="17" spans="1:19" s="174" customFormat="1" ht="24" customHeight="1" thickBot="1">
      <c r="A17" s="183">
        <v>10</v>
      </c>
      <c r="B17" s="238" t="s">
        <v>190</v>
      </c>
      <c r="C17" s="247" t="s">
        <v>191</v>
      </c>
      <c r="D17" s="240">
        <f t="shared" si="0"/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</row>
    <row r="18" spans="1:19" ht="25.5" customHeight="1" thickBot="1">
      <c r="A18" s="459" t="s">
        <v>158</v>
      </c>
      <c r="B18" s="324"/>
      <c r="C18" s="324"/>
      <c r="D18" s="248">
        <f aca="true" t="shared" si="1" ref="D18:S18">D8+D9+D10+D11+D12+D13+D14+D15+D16+D17</f>
        <v>70</v>
      </c>
      <c r="E18" s="248">
        <f t="shared" si="1"/>
        <v>28</v>
      </c>
      <c r="F18" s="248">
        <f t="shared" si="1"/>
        <v>14</v>
      </c>
      <c r="G18" s="248">
        <f t="shared" si="1"/>
        <v>28</v>
      </c>
      <c r="H18" s="248">
        <f t="shared" si="1"/>
        <v>19</v>
      </c>
      <c r="I18" s="248">
        <f t="shared" si="1"/>
        <v>0</v>
      </c>
      <c r="J18" s="248">
        <f t="shared" si="1"/>
        <v>1</v>
      </c>
      <c r="K18" s="248">
        <f t="shared" si="1"/>
        <v>0</v>
      </c>
      <c r="L18" s="248">
        <f t="shared" si="1"/>
        <v>0</v>
      </c>
      <c r="M18" s="248">
        <f t="shared" si="1"/>
        <v>0</v>
      </c>
      <c r="N18" s="248">
        <f t="shared" si="1"/>
        <v>8</v>
      </c>
      <c r="O18" s="249">
        <f t="shared" si="1"/>
        <v>0</v>
      </c>
      <c r="P18" s="249">
        <f t="shared" si="1"/>
        <v>0</v>
      </c>
      <c r="Q18" s="249">
        <f t="shared" si="1"/>
        <v>0</v>
      </c>
      <c r="R18" s="249">
        <f t="shared" si="1"/>
        <v>0</v>
      </c>
      <c r="S18" s="248">
        <f t="shared" si="1"/>
        <v>0</v>
      </c>
    </row>
    <row r="19" ht="18.75" customHeight="1">
      <c r="E19" s="233">
        <f>E18+F18</f>
        <v>42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2020-04-28T11:22:54Z</dcterms:created>
  <dcterms:modified xsi:type="dcterms:W3CDTF">2020-05-06T14:03:02Z</dcterms:modified>
  <cp:category/>
  <cp:version/>
  <cp:contentType/>
  <cp:contentStatus/>
</cp:coreProperties>
</file>