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979" windowHeight="8069" activeTab="4"/>
  </bookViews>
  <sheets>
    <sheet name="ogolne (7)" sheetId="1" r:id="rId1"/>
    <sheet name="wiek,wyk,czas,staz (7)" sheetId="2" r:id="rId2"/>
    <sheet name="wyrejestrowani (7)" sheetId="3" r:id="rId3"/>
    <sheet name="zarejestrowani (7)" sheetId="4" r:id="rId4"/>
    <sheet name="oferty (7)" sheetId="5" r:id="rId5"/>
  </sheets>
  <definedNames>
    <definedName name="_xlnm.Print_Area" localSheetId="4">'oferty (7)'!$A$1:$S$20</definedName>
    <definedName name="_xlnm.Print_Area" localSheetId="1">'wiek,wyk,czas,staz (7)'!$A$1:$AE$30</definedName>
    <definedName name="_xlnm.Print_Area" localSheetId="3">'zarejestrowani (7)'!$A$1:$AE$31</definedName>
  </definedNames>
  <calcPr fullCalcOnLoad="1"/>
</workbook>
</file>

<file path=xl/sharedStrings.xml><?xml version="1.0" encoding="utf-8"?>
<sst xmlns="http://schemas.openxmlformats.org/spreadsheetml/2006/main" count="573" uniqueCount="180">
  <si>
    <t>Ogółem Powiat</t>
  </si>
  <si>
    <t>302709</t>
  </si>
  <si>
    <t>Władysławów</t>
  </si>
  <si>
    <t>302708</t>
  </si>
  <si>
    <t>Turek</t>
  </si>
  <si>
    <t>302707</t>
  </si>
  <si>
    <t>Tuliszków</t>
  </si>
  <si>
    <t>302706</t>
  </si>
  <si>
    <t>Przykona</t>
  </si>
  <si>
    <t>302705</t>
  </si>
  <si>
    <t>Malanów</t>
  </si>
  <si>
    <t>302704</t>
  </si>
  <si>
    <t>Kawęczyn</t>
  </si>
  <si>
    <t>302703</t>
  </si>
  <si>
    <t>Dobra</t>
  </si>
  <si>
    <t>302702</t>
  </si>
  <si>
    <t>Brudzew</t>
  </si>
  <si>
    <t>302701</t>
  </si>
  <si>
    <t>kobiety</t>
  </si>
  <si>
    <t>ogółem</t>
  </si>
  <si>
    <t/>
  </si>
  <si>
    <t>niepełno-sprawni</t>
  </si>
  <si>
    <t>posiadający dziecko niepełno-sprawne do 18 roku</t>
  </si>
  <si>
    <t>posiadający co najmniej jedno dziecko do 6 roku</t>
  </si>
  <si>
    <t>korzystające ze świadczeń z OPS</t>
  </si>
  <si>
    <t>powyzej 50 roku życia</t>
  </si>
  <si>
    <t xml:space="preserve">długotrwale bezrobotni </t>
  </si>
  <si>
    <t>do 25 roku życia</t>
  </si>
  <si>
    <t>do 30 roku zycia</t>
  </si>
  <si>
    <t xml:space="preserve">Lp. </t>
  </si>
  <si>
    <t>wyszczególnienie</t>
  </si>
  <si>
    <t xml:space="preserve">osoby będące w szczególnej sytuacji na rynku pracy </t>
  </si>
  <si>
    <t xml:space="preserve">kod gminy </t>
  </si>
  <si>
    <t xml:space="preserve">Nazwa gminy </t>
  </si>
  <si>
    <t>%</t>
  </si>
  <si>
    <t>Liczba</t>
  </si>
  <si>
    <t>posiadajacy gospoda-rstwo rolne</t>
  </si>
  <si>
    <t xml:space="preserve">dotychczas nie pracujacy </t>
  </si>
  <si>
    <t>zwolnieni z przyczyn dot. zakładu pracy</t>
  </si>
  <si>
    <t>poprzednio pracujacy</t>
  </si>
  <si>
    <t>Z prawem do zasiłku</t>
  </si>
  <si>
    <t>kobiety po urodzeniu dziecka</t>
  </si>
  <si>
    <t>bez doświadcze-nia zawodowego</t>
  </si>
  <si>
    <t>bez kwalifikacji zawodowych</t>
  </si>
  <si>
    <t>cudzoziemcy</t>
  </si>
  <si>
    <t>do 12 mcy od zakończenia szkoły</t>
  </si>
  <si>
    <t>w tym</t>
  </si>
  <si>
    <t xml:space="preserve">zamieszkali na wsi </t>
  </si>
  <si>
    <t xml:space="preserve">Wybrane kategorie bezrobotnych </t>
  </si>
  <si>
    <t>Na koniec 
okresu sprawo-zdawczego</t>
  </si>
  <si>
    <t>Stan na koniec poprzedniego okresu sprawozdawczego</t>
  </si>
  <si>
    <t>Wzrost/ /spadek bezrobo-tnych do pop. m-ca</t>
  </si>
  <si>
    <t>SYTUACJA BEZROBOCIA W POWIECIE TURECKIM</t>
  </si>
  <si>
    <t>Powiatowy Urząd Pracy w Turku</t>
  </si>
  <si>
    <t>OGÓŁEM</t>
  </si>
  <si>
    <t xml:space="preserve">pow. 24 </t>
  </si>
  <si>
    <t xml:space="preserve">12-24 </t>
  </si>
  <si>
    <t>6 - 12</t>
  </si>
  <si>
    <t>3 - 6</t>
  </si>
  <si>
    <t>1 - 3</t>
  </si>
  <si>
    <t xml:space="preserve">do 1 </t>
  </si>
  <si>
    <t xml:space="preserve">bez stażu </t>
  </si>
  <si>
    <t xml:space="preserve">30 lat i więcej </t>
  </si>
  <si>
    <t>20 - 30</t>
  </si>
  <si>
    <t xml:space="preserve">10 - 20 </t>
  </si>
  <si>
    <t xml:space="preserve">5 - 10 </t>
  </si>
  <si>
    <t xml:space="preserve">1 - 5 </t>
  </si>
  <si>
    <t xml:space="preserve">do 1 roku </t>
  </si>
  <si>
    <t>RAZEM</t>
  </si>
  <si>
    <t xml:space="preserve">Czasu pozostawania bez pracy w m-ca </t>
  </si>
  <si>
    <t xml:space="preserve">Stażu Pracy </t>
  </si>
  <si>
    <t>Gimnazjalne i poniżej</t>
  </si>
  <si>
    <t xml:space="preserve">zasadniczym
 zawodowym </t>
  </si>
  <si>
    <t xml:space="preserve">średnim 
ogólno-
kształcącym </t>
  </si>
  <si>
    <t xml:space="preserve">średnim 
zawodowym </t>
  </si>
  <si>
    <t xml:space="preserve">wyższym </t>
  </si>
  <si>
    <t xml:space="preserve">60 - 64 </t>
  </si>
  <si>
    <t xml:space="preserve">55 - 59 </t>
  </si>
  <si>
    <t xml:space="preserve">45 - 54 </t>
  </si>
  <si>
    <t xml:space="preserve">35 - 44 </t>
  </si>
  <si>
    <t xml:space="preserve">25 - 34 </t>
  </si>
  <si>
    <t xml:space="preserve">18 - 24 </t>
  </si>
  <si>
    <t xml:space="preserve">
RAZEM
</t>
  </si>
  <si>
    <t xml:space="preserve">Z wykształceniem </t>
  </si>
  <si>
    <t xml:space="preserve">W wieku </t>
  </si>
  <si>
    <t xml:space="preserve">Osoby Bezrobotne wg. gmin z wyszczególnieniem wg wieku, wykształcenia, stażu 
i czasu pozostawania bez pracy na koniec wybranego okresu sprawozdawczego stan </t>
  </si>
  <si>
    <t xml:space="preserve">Powiatowy Urząd Pracy 
w Turku </t>
  </si>
  <si>
    <t>gm. Turek</t>
  </si>
  <si>
    <t>m.Turek</t>
  </si>
  <si>
    <t>w ramach PAI</t>
  </si>
  <si>
    <t>w ramach bonu stażowego</t>
  </si>
  <si>
    <t>w ramach bonu szkolenio-wego</t>
  </si>
  <si>
    <t>innych</t>
  </si>
  <si>
    <t>nabycie praw do świadczenia emerytal-nego</t>
  </si>
  <si>
    <t>nabycie praw emerytal-nych lub rentowych</t>
  </si>
  <si>
    <t>osiągniecie wieku emerytal-nego</t>
  </si>
  <si>
    <t>podjęcie nauki</t>
  </si>
  <si>
    <t>dobrowolna rezygnacja</t>
  </si>
  <si>
    <t>niepotwierdzenie gotowości do pracy</t>
  </si>
  <si>
    <t>odmowa ustalenia profilu pomocy</t>
  </si>
  <si>
    <t>odmowa bez uzasadnionej przyczyny przyjęcia propozycji pracy</t>
  </si>
  <si>
    <t>skierowania do agencji zatrudnienia w ramach zlecenia działań aktywizacyjnych</t>
  </si>
  <si>
    <t>rozpoczęcie prac społecznie użytecznych</t>
  </si>
  <si>
    <t>przygoto-wanie zawodowe dorosłych</t>
  </si>
  <si>
    <t>rozpoczęcie stażu</t>
  </si>
  <si>
    <t>rozpoczęcie szkolenia</t>
  </si>
  <si>
    <t>z tego</t>
  </si>
  <si>
    <t>Osoby wyłączone z ewidencji</t>
  </si>
  <si>
    <t>Gmina</t>
  </si>
  <si>
    <t>inne</t>
  </si>
  <si>
    <t>praca w ramach dofinansowania wynagrodzenia dla 50+</t>
  </si>
  <si>
    <t>refundacja składek na ubezpie-czenie społeczne</t>
  </si>
  <si>
    <t>grant na teleprace</t>
  </si>
  <si>
    <t>podjecie pracy w ramach świadczenia aktywiza-cyjnego</t>
  </si>
  <si>
    <t>bon zatrudnie-niowy</t>
  </si>
  <si>
    <t>podjecie pracy poza miejscem zamieszka-nia. Bon zasiedleniowy</t>
  </si>
  <si>
    <t>podjęcie w ramach refundacji kosztów</t>
  </si>
  <si>
    <t>w tym w ramach bonu na zasiedlenie</t>
  </si>
  <si>
    <t>podjęcie działalności gospodarczej</t>
  </si>
  <si>
    <t xml:space="preserve">robót publicznych </t>
  </si>
  <si>
    <t xml:space="preserve">prac interwencyj-nych </t>
  </si>
  <si>
    <t>subsydio-wanej</t>
  </si>
  <si>
    <t>podjęcie pracy sezonowej</t>
  </si>
  <si>
    <t>podjęcie działaności gospodarczej</t>
  </si>
  <si>
    <t>niesubsy-diowanej</t>
  </si>
  <si>
    <t>Podjęcie 
pracy</t>
  </si>
  <si>
    <t>Wyrejestrowani w okresie w sprawozdawczym</t>
  </si>
  <si>
    <t xml:space="preserve">Ogółem </t>
  </si>
  <si>
    <t>niepełno-
sprawni</t>
  </si>
  <si>
    <t>po niesta-wiennictwie</t>
  </si>
  <si>
    <t xml:space="preserve">po pracy zagranicą </t>
  </si>
  <si>
    <t xml:space="preserve">do 12 mcy od ukoń. szkoł. </t>
  </si>
  <si>
    <t xml:space="preserve">zwolnienie z przyczyn zakładu pracy </t>
  </si>
  <si>
    <t xml:space="preserve">nie pracujący </t>
  </si>
  <si>
    <t xml:space="preserve">poprzednio pracujący </t>
  </si>
  <si>
    <t xml:space="preserve">Po raz kolejny </t>
  </si>
  <si>
    <t>Po raz pierwszy</t>
  </si>
  <si>
    <t xml:space="preserve">Z zasiłkiem </t>
  </si>
  <si>
    <t>Wybrane kategorie z ogółu zarejestrowanych</t>
  </si>
  <si>
    <t xml:space="preserve">RAZEM </t>
  </si>
  <si>
    <t>bez zasiłku</t>
  </si>
  <si>
    <t>po zatrudnieniu</t>
  </si>
  <si>
    <t>po umowie zlecenie</t>
  </si>
  <si>
    <t xml:space="preserve">po RKS </t>
  </si>
  <si>
    <t xml:space="preserve">Po pracach społ. użytecznych </t>
  </si>
  <si>
    <t xml:space="preserve">Po szkoleniu </t>
  </si>
  <si>
    <t xml:space="preserve">Po przygotowaniu zawodowym, </t>
  </si>
  <si>
    <t xml:space="preserve">Po stażu </t>
  </si>
  <si>
    <t xml:space="preserve">Powracający z robót publicznych </t>
  </si>
  <si>
    <t xml:space="preserve">Powracający z prac inter-wencyjnych </t>
  </si>
  <si>
    <t xml:space="preserve">Po utracie świadczeń ZUS </t>
  </si>
  <si>
    <t>Po działalności gospodarczej</t>
  </si>
  <si>
    <t>365 dni w ostatnich 180
(nowy zasiłek)</t>
  </si>
  <si>
    <t>Wyszczególnienie</t>
  </si>
  <si>
    <t xml:space="preserve">
</t>
  </si>
  <si>
    <t xml:space="preserve">Osoby Bezrobotne wg. gmin zarejestrowane w okresie sprawozdawczym </t>
  </si>
  <si>
    <t xml:space="preserve">Powiatowy Urząd Pracy 
w Turku 
</t>
  </si>
  <si>
    <t>000000</t>
  </si>
  <si>
    <t>Z poza obszaru działania PUP</t>
  </si>
  <si>
    <t>Kontrakt socjalny</t>
  </si>
  <si>
    <t>Prace społecznie użyteczne</t>
  </si>
  <si>
    <t xml:space="preserve">Przygotowanie zawodowe </t>
  </si>
  <si>
    <t>staż</t>
  </si>
  <si>
    <t>w ramach dofinansowania wynagrodzenia dla 50+</t>
  </si>
  <si>
    <t>w ramach refundacji składek na ubezpieczenie społeczne</t>
  </si>
  <si>
    <t>Oferta pracy w ramach bonu zatrudnieniowego</t>
  </si>
  <si>
    <t xml:space="preserve">prac inter-wencyjnych </t>
  </si>
  <si>
    <t>Oferta pracy stałej zgłoszona przez pracodawcę</t>
  </si>
  <si>
    <t>Oferta pracy stałej pozyskana przez Urząd</t>
  </si>
  <si>
    <t>Inne</t>
  </si>
  <si>
    <t>Oferty dla osób niepełno-sprawnych</t>
  </si>
  <si>
    <t>Subsydio-wanej ogółem</t>
  </si>
  <si>
    <t xml:space="preserve">Niesubsydiowanej </t>
  </si>
  <si>
    <t xml:space="preserve">z tego </t>
  </si>
  <si>
    <t>Oferty pracy ogółem</t>
  </si>
  <si>
    <t>kod gminy</t>
  </si>
  <si>
    <t>Lp.</t>
  </si>
  <si>
    <t xml:space="preserve">Oferty pracy wg. gmin zgłoszone w okresie sprawozdawczym </t>
  </si>
  <si>
    <t>od 01 lipca 2021 roku</t>
  </si>
  <si>
    <t>do 31 lipca 2021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</si>
</sst>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73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sansserif"/>
      <family val="0"/>
    </font>
    <font>
      <sz val="10"/>
      <color indexed="8"/>
      <name val="sansserif"/>
      <family val="0"/>
    </font>
    <font>
      <b/>
      <sz val="11"/>
      <color indexed="8"/>
      <name val="sansserif"/>
      <family val="0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6"/>
      <color indexed="8"/>
      <name val="Arial"/>
      <family val="2"/>
    </font>
    <font>
      <b/>
      <sz val="18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sz val="12"/>
      <color indexed="8"/>
      <name val="Arial"/>
      <family val="2"/>
    </font>
    <font>
      <b/>
      <sz val="12"/>
      <name val="Arial CE"/>
      <family val="2"/>
    </font>
    <font>
      <sz val="12"/>
      <name val="Arial CE"/>
      <family val="2"/>
    </font>
    <font>
      <sz val="16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sz val="20"/>
      <name val="Arial CE"/>
      <family val="0"/>
    </font>
    <font>
      <b/>
      <sz val="22"/>
      <name val="Arial CE"/>
      <family val="0"/>
    </font>
    <font>
      <sz val="6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23"/>
      <name val="sansserif"/>
      <family val="0"/>
    </font>
    <font>
      <b/>
      <sz val="10"/>
      <color indexed="10"/>
      <name val="Arial"/>
      <family val="2"/>
    </font>
    <font>
      <sz val="9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theme="0" tint="-0.4999699890613556"/>
      <name val="sansserif"/>
      <family val="0"/>
    </font>
    <font>
      <b/>
      <sz val="10"/>
      <color rgb="FFFF0000"/>
      <name val="Arial"/>
      <family val="2"/>
    </font>
    <font>
      <sz val="9"/>
      <color theme="0" tint="-0.4999699890613556"/>
      <name val="Arial"/>
      <family val="2"/>
    </font>
    <font>
      <sz val="9"/>
      <color theme="1" tint="0.49998000264167786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>
        <color indexed="8"/>
      </left>
      <right style="thin">
        <color indexed="8"/>
      </right>
      <top/>
      <bottom/>
    </border>
    <border>
      <left style="medium"/>
      <right style="thin">
        <color indexed="8"/>
      </right>
      <top/>
      <bottom/>
    </border>
    <border>
      <left/>
      <right/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medium"/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/>
      <bottom style="medium"/>
    </border>
    <border>
      <left style="medium"/>
      <right style="thin">
        <color indexed="8"/>
      </right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medium"/>
      <right style="thin">
        <color indexed="8"/>
      </right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/>
      <bottom/>
    </border>
    <border>
      <left/>
      <right style="thin">
        <color indexed="8"/>
      </right>
      <top/>
      <bottom/>
    </border>
    <border>
      <left/>
      <right style="medium"/>
      <top/>
      <bottom style="medium"/>
    </border>
    <border>
      <left/>
      <right style="thin">
        <color indexed="8"/>
      </right>
      <top/>
      <bottom style="medium"/>
    </border>
    <border>
      <left/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/>
      <right style="medium"/>
      <top style="hair"/>
      <bottom style="hair"/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medium"/>
    </border>
    <border>
      <left/>
      <right/>
      <top/>
      <bottom style="medium"/>
    </border>
    <border>
      <left/>
      <right/>
      <top style="medium"/>
      <bottom/>
    </border>
    <border>
      <left style="thin"/>
      <right/>
      <top style="thin"/>
      <bottom style="medium"/>
    </border>
    <border>
      <left style="medium"/>
      <right/>
      <top style="thin"/>
      <bottom style="medium"/>
    </border>
    <border>
      <left style="medium"/>
      <right/>
      <top style="medium"/>
      <bottom style="hair"/>
    </border>
    <border>
      <left style="medium"/>
      <right/>
      <top style="hair"/>
      <bottom style="hair"/>
    </border>
    <border>
      <left style="medium"/>
      <right/>
      <top/>
      <bottom/>
    </border>
    <border>
      <left/>
      <right style="medium"/>
      <top/>
      <bottom/>
    </border>
    <border>
      <left/>
      <right style="thin">
        <color indexed="8"/>
      </right>
      <top style="thin">
        <color indexed="8"/>
      </top>
      <bottom/>
    </border>
    <border>
      <left/>
      <right style="medium"/>
      <top style="thin">
        <color indexed="8"/>
      </top>
      <bottom/>
    </border>
    <border>
      <left style="medium"/>
      <right style="thin">
        <color indexed="8"/>
      </right>
      <top style="thin">
        <color indexed="8"/>
      </top>
      <bottom/>
    </border>
    <border>
      <left style="medium"/>
      <right style="thin"/>
      <top style="hair"/>
      <bottom style="hair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hair"/>
    </border>
    <border>
      <left style="thin">
        <color indexed="8"/>
      </left>
      <right/>
      <top/>
      <bottom/>
    </border>
    <border>
      <left style="thin">
        <color indexed="8"/>
      </left>
      <right/>
      <top style="hair"/>
      <bottom style="hair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/>
      <right/>
      <top style="thin">
        <color indexed="8"/>
      </top>
      <bottom>
        <color indexed="63"/>
      </bottom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/>
      <right style="medium"/>
      <top style="medium"/>
      <bottom/>
    </border>
    <border>
      <left style="thin"/>
      <right style="medium"/>
      <top style="hair"/>
      <bottom style="hair"/>
    </border>
    <border>
      <left style="thin">
        <color indexed="8"/>
      </left>
      <right style="medium"/>
      <top style="medium"/>
      <bottom/>
    </border>
    <border>
      <left style="thin">
        <color indexed="8"/>
      </left>
      <right style="medium"/>
      <top style="hair"/>
      <bottom style="hair"/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hair"/>
    </border>
    <border>
      <left style="thin"/>
      <right style="thin"/>
      <top/>
      <bottom style="medium"/>
    </border>
    <border>
      <left style="thin"/>
      <right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/>
    </border>
    <border>
      <left style="medium"/>
      <right style="medium"/>
      <top style="hair"/>
      <bottom>
        <color indexed="63"/>
      </bottom>
    </border>
    <border>
      <left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thin"/>
      <right/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>
        <color indexed="8"/>
      </left>
      <right/>
      <top style="medium"/>
      <bottom/>
    </border>
    <border>
      <left style="thin">
        <color indexed="8"/>
      </left>
      <right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/>
      <right style="thin"/>
      <top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/>
      <top style="medium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 style="thin"/>
      <top style="medium"/>
      <bottom/>
    </border>
    <border>
      <left style="medium"/>
      <right/>
      <top style="medium"/>
      <bottom/>
    </border>
    <border>
      <left style="thin"/>
      <right style="medium"/>
      <top style="thin"/>
      <bottom style="medium"/>
    </border>
    <border>
      <left/>
      <right style="thin">
        <color indexed="8"/>
      </right>
      <top style="medium"/>
      <bottom/>
    </border>
    <border>
      <left style="thin">
        <color indexed="8"/>
      </left>
      <right/>
      <top/>
      <bottom style="thin"/>
    </border>
    <border>
      <left/>
      <right style="thin">
        <color indexed="8"/>
      </right>
      <top/>
      <bottom style="thin"/>
    </border>
    <border>
      <left style="medium"/>
      <right/>
      <top/>
      <bottom style="thin">
        <color indexed="8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/>
      <top style="thin"/>
      <bottom/>
    </border>
    <border>
      <left/>
      <right/>
      <top/>
      <bottom style="thin"/>
    </border>
    <border>
      <left/>
      <right style="medium"/>
      <top style="thin"/>
      <bottom style="thin">
        <color indexed="8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medium"/>
      <top style="thin"/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medium"/>
      <right/>
      <top style="thin">
        <color indexed="8"/>
      </top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/>
    </border>
    <border>
      <left/>
      <right/>
      <top style="thin"/>
      <bottom style="medium"/>
    </border>
    <border>
      <left style="medium"/>
      <right style="medium"/>
      <top style="thin"/>
      <bottom style="thin"/>
    </border>
  </borders>
  <cellStyleXfs count="64"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43" fontId="52" fillId="0" borderId="0" applyFont="0" applyFill="0" applyBorder="0" applyAlignment="0" applyProtection="0"/>
    <xf numFmtId="41" fontId="52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3" fillId="27" borderId="1" applyNumberFormat="0" applyAlignment="0" applyProtection="0"/>
    <xf numFmtId="9" fontId="52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2" fillId="31" borderId="9" applyNumberFormat="0" applyFont="0" applyAlignment="0" applyProtection="0"/>
    <xf numFmtId="44" fontId="52" fillId="0" borderId="0" applyFont="0" applyFill="0" applyBorder="0" applyAlignment="0" applyProtection="0"/>
    <xf numFmtId="42" fontId="52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435">
    <xf numFmtId="0" fontId="0" fillId="0" borderId="0" xfId="0" applyAlignment="1">
      <alignment/>
    </xf>
    <xf numFmtId="0" fontId="2" fillId="0" borderId="0" xfId="51">
      <alignment/>
      <protection/>
    </xf>
    <xf numFmtId="0" fontId="2" fillId="0" borderId="0" xfId="51" applyAlignment="1">
      <alignment horizontal="center"/>
      <protection/>
    </xf>
    <xf numFmtId="3" fontId="3" fillId="0" borderId="0" xfId="51" applyNumberFormat="1" applyFont="1" applyAlignment="1">
      <alignment horizontal="center" vertical="center" wrapText="1"/>
      <protection/>
    </xf>
    <xf numFmtId="3" fontId="4" fillId="0" borderId="0" xfId="51" applyNumberFormat="1" applyFont="1" applyAlignment="1">
      <alignment horizontal="center" vertical="center" wrapText="1"/>
      <protection/>
    </xf>
    <xf numFmtId="0" fontId="3" fillId="33" borderId="10" xfId="51" applyFont="1" applyFill="1" applyBorder="1" applyAlignment="1">
      <alignment horizontal="center" vertical="center" wrapText="1"/>
      <protection/>
    </xf>
    <xf numFmtId="0" fontId="6" fillId="0" borderId="0" xfId="51" applyFont="1" applyAlignment="1">
      <alignment horizontal="center" vertical="center" wrapText="1"/>
      <protection/>
    </xf>
    <xf numFmtId="0" fontId="9" fillId="34" borderId="0" xfId="51" applyFont="1" applyFill="1" applyAlignment="1">
      <alignment horizontal="center" vertical="center" wrapText="1"/>
      <protection/>
    </xf>
    <xf numFmtId="0" fontId="6" fillId="34" borderId="11" xfId="51" applyFont="1" applyFill="1" applyBorder="1" applyAlignment="1">
      <alignment horizontal="left" vertical="center" wrapText="1"/>
      <protection/>
    </xf>
    <xf numFmtId="0" fontId="9" fillId="34" borderId="12" xfId="51" applyFont="1" applyFill="1" applyBorder="1" applyAlignment="1">
      <alignment horizontal="center" vertical="center" wrapText="1"/>
      <protection/>
    </xf>
    <xf numFmtId="0" fontId="9" fillId="34" borderId="13" xfId="51" applyFont="1" applyFill="1" applyBorder="1" applyAlignment="1">
      <alignment horizontal="center" vertical="center" wrapText="1"/>
      <protection/>
    </xf>
    <xf numFmtId="0" fontId="6" fillId="34" borderId="14" xfId="51" applyFont="1" applyFill="1" applyBorder="1" applyAlignment="1">
      <alignment horizontal="left" vertical="center" wrapText="1"/>
      <protection/>
    </xf>
    <xf numFmtId="0" fontId="9" fillId="34" borderId="15" xfId="51" applyFont="1" applyFill="1" applyBorder="1" applyAlignment="1">
      <alignment horizontal="center" vertical="center" wrapText="1"/>
      <protection/>
    </xf>
    <xf numFmtId="0" fontId="10" fillId="0" borderId="0" xfId="51" applyFont="1" applyAlignment="1">
      <alignment horizontal="center" vertical="center" wrapText="1"/>
      <protection/>
    </xf>
    <xf numFmtId="0" fontId="11" fillId="35" borderId="16" xfId="51" applyFont="1" applyFill="1" applyBorder="1" applyAlignment="1">
      <alignment horizontal="center" vertical="center" wrapText="1"/>
      <protection/>
    </xf>
    <xf numFmtId="0" fontId="9" fillId="35" borderId="17" xfId="51" applyFont="1" applyFill="1" applyBorder="1" applyAlignment="1">
      <alignment horizontal="center" wrapText="1"/>
      <protection/>
    </xf>
    <xf numFmtId="0" fontId="9" fillId="0" borderId="0" xfId="51" applyFont="1" applyAlignment="1">
      <alignment vertical="center" wrapText="1"/>
      <protection/>
    </xf>
    <xf numFmtId="0" fontId="9" fillId="35" borderId="12" xfId="51" applyFont="1" applyFill="1" applyBorder="1" applyAlignment="1">
      <alignment horizontal="center" vertical="center" wrapText="1"/>
      <protection/>
    </xf>
    <xf numFmtId="0" fontId="9" fillId="35" borderId="18" xfId="51" applyFont="1" applyFill="1" applyBorder="1" applyAlignment="1">
      <alignment horizontal="left" vertical="center" wrapText="1"/>
      <protection/>
    </xf>
    <xf numFmtId="3" fontId="5" fillId="33" borderId="19" xfId="51" applyNumberFormat="1" applyFont="1" applyFill="1" applyBorder="1" applyAlignment="1">
      <alignment horizontal="center" vertical="center" wrapText="1"/>
      <protection/>
    </xf>
    <xf numFmtId="3" fontId="69" fillId="33" borderId="20" xfId="51" applyNumberFormat="1" applyFont="1" applyFill="1" applyBorder="1" applyAlignment="1">
      <alignment horizontal="center" vertical="center" wrapText="1"/>
      <protection/>
    </xf>
    <xf numFmtId="3" fontId="69" fillId="33" borderId="10" xfId="51" applyNumberFormat="1" applyFont="1" applyFill="1" applyBorder="1" applyAlignment="1">
      <alignment horizontal="center" vertical="center" wrapText="1"/>
      <protection/>
    </xf>
    <xf numFmtId="4" fontId="5" fillId="33" borderId="19" xfId="51" applyNumberFormat="1" applyFont="1" applyFill="1" applyBorder="1" applyAlignment="1">
      <alignment horizontal="center" vertical="center" wrapText="1"/>
      <protection/>
    </xf>
    <xf numFmtId="2" fontId="70" fillId="34" borderId="21" xfId="51" applyNumberFormat="1" applyFont="1" applyFill="1" applyBorder="1" applyAlignment="1">
      <alignment horizontal="center" vertical="center" wrapText="1"/>
      <protection/>
    </xf>
    <xf numFmtId="0" fontId="70" fillId="34" borderId="22" xfId="51" applyFont="1" applyFill="1" applyBorder="1" applyAlignment="1">
      <alignment horizontal="center" vertical="center" wrapText="1"/>
      <protection/>
    </xf>
    <xf numFmtId="2" fontId="70" fillId="34" borderId="23" xfId="51" applyNumberFormat="1" applyFont="1" applyFill="1" applyBorder="1" applyAlignment="1">
      <alignment horizontal="center" vertical="center" wrapText="1"/>
      <protection/>
    </xf>
    <xf numFmtId="0" fontId="70" fillId="34" borderId="23" xfId="51" applyFont="1" applyFill="1" applyBorder="1" applyAlignment="1">
      <alignment horizontal="center" vertical="center" wrapText="1"/>
      <protection/>
    </xf>
    <xf numFmtId="2" fontId="70" fillId="34" borderId="22" xfId="51" applyNumberFormat="1" applyFont="1" applyFill="1" applyBorder="1" applyAlignment="1">
      <alignment horizontal="center" vertical="center" wrapText="1"/>
      <protection/>
    </xf>
    <xf numFmtId="3" fontId="70" fillId="34" borderId="22" xfId="51" applyNumberFormat="1" applyFont="1" applyFill="1" applyBorder="1" applyAlignment="1">
      <alignment horizontal="center" vertical="center" wrapText="1"/>
      <protection/>
    </xf>
    <xf numFmtId="0" fontId="11" fillId="35" borderId="24" xfId="51" applyFont="1" applyFill="1" applyBorder="1" applyAlignment="1">
      <alignment horizontal="center" vertical="center" wrapText="1"/>
      <protection/>
    </xf>
    <xf numFmtId="0" fontId="11" fillId="35" borderId="25" xfId="51" applyFont="1" applyFill="1" applyBorder="1" applyAlignment="1">
      <alignment horizontal="center" vertical="center" wrapText="1"/>
      <protection/>
    </xf>
    <xf numFmtId="0" fontId="11" fillId="35" borderId="26" xfId="51" applyFont="1" applyFill="1" applyBorder="1" applyAlignment="1">
      <alignment horizontal="center" vertical="center" wrapText="1"/>
      <protection/>
    </xf>
    <xf numFmtId="0" fontId="9" fillId="35" borderId="27" xfId="51" applyFont="1" applyFill="1" applyBorder="1" applyAlignment="1">
      <alignment horizontal="left" vertical="center" wrapText="1"/>
      <protection/>
    </xf>
    <xf numFmtId="0" fontId="9" fillId="35" borderId="28" xfId="51" applyFont="1" applyFill="1" applyBorder="1" applyAlignment="1">
      <alignment horizontal="left" vertical="center" wrapText="1"/>
      <protection/>
    </xf>
    <xf numFmtId="0" fontId="13" fillId="0" borderId="0" xfId="51" applyFont="1" applyAlignment="1">
      <alignment horizontal="center" vertical="center" wrapText="1"/>
      <protection/>
    </xf>
    <xf numFmtId="0" fontId="14" fillId="0" borderId="0" xfId="51" applyFont="1" applyAlignment="1">
      <alignment horizontal="center" vertical="center" wrapText="1"/>
      <protection/>
    </xf>
    <xf numFmtId="0" fontId="15" fillId="0" borderId="0" xfId="51" applyFont="1" applyAlignment="1">
      <alignment horizontal="center" vertical="center" wrapText="1"/>
      <protection/>
    </xf>
    <xf numFmtId="0" fontId="16" fillId="0" borderId="0" xfId="51" applyFont="1" applyAlignment="1">
      <alignment vertical="center" wrapText="1"/>
      <protection/>
    </xf>
    <xf numFmtId="0" fontId="18" fillId="0" borderId="0" xfId="51" applyFont="1" applyAlignment="1">
      <alignment vertical="center" wrapText="1"/>
      <protection/>
    </xf>
    <xf numFmtId="0" fontId="19" fillId="35" borderId="20" xfId="51" applyFont="1" applyFill="1" applyBorder="1" applyAlignment="1">
      <alignment horizontal="center" vertical="center" wrapText="1"/>
      <protection/>
    </xf>
    <xf numFmtId="0" fontId="19" fillId="35" borderId="19" xfId="51" applyFont="1" applyFill="1" applyBorder="1" applyAlignment="1">
      <alignment horizontal="center" vertical="center" wrapText="1"/>
      <protection/>
    </xf>
    <xf numFmtId="0" fontId="19" fillId="35" borderId="10" xfId="51" applyFont="1" applyFill="1" applyBorder="1" applyAlignment="1">
      <alignment horizontal="center" vertical="center" wrapText="1"/>
      <protection/>
    </xf>
    <xf numFmtId="0" fontId="19" fillId="35" borderId="29" xfId="51" applyFont="1" applyFill="1" applyBorder="1" applyAlignment="1">
      <alignment horizontal="center" vertical="center" wrapText="1"/>
      <protection/>
    </xf>
    <xf numFmtId="0" fontId="19" fillId="35" borderId="15" xfId="51" applyFont="1" applyFill="1" applyBorder="1" applyAlignment="1">
      <alignment horizontal="center" vertical="center" wrapText="1"/>
      <protection/>
    </xf>
    <xf numFmtId="0" fontId="8" fillId="35" borderId="10" xfId="51" applyFont="1" applyFill="1" applyBorder="1" applyAlignment="1">
      <alignment horizontal="center" vertical="center"/>
      <protection/>
    </xf>
    <xf numFmtId="0" fontId="20" fillId="35" borderId="30" xfId="51" applyFont="1" applyFill="1" applyBorder="1" applyAlignment="1">
      <alignment horizontal="center" vertical="center"/>
      <protection/>
    </xf>
    <xf numFmtId="0" fontId="6" fillId="34" borderId="0" xfId="51" applyFont="1" applyFill="1" applyAlignment="1">
      <alignment horizontal="center" vertical="center" wrapText="1"/>
      <protection/>
    </xf>
    <xf numFmtId="0" fontId="6" fillId="34" borderId="11" xfId="51" applyFont="1" applyFill="1" applyBorder="1" applyAlignment="1">
      <alignment horizontal="center" vertical="center" wrapText="1"/>
      <protection/>
    </xf>
    <xf numFmtId="0" fontId="6" fillId="34" borderId="12" xfId="51" applyFont="1" applyFill="1" applyBorder="1" applyAlignment="1">
      <alignment horizontal="center" vertical="center" wrapText="1"/>
      <protection/>
    </xf>
    <xf numFmtId="0" fontId="19" fillId="35" borderId="31" xfId="51" applyFont="1" applyFill="1" applyBorder="1" applyAlignment="1">
      <alignment horizontal="center" vertical="center" wrapText="1"/>
      <protection/>
    </xf>
    <xf numFmtId="0" fontId="19" fillId="35" borderId="32" xfId="51" applyFont="1" applyFill="1" applyBorder="1" applyAlignment="1">
      <alignment horizontal="center" vertical="center" wrapText="1"/>
      <protection/>
    </xf>
    <xf numFmtId="0" fontId="6" fillId="34" borderId="33" xfId="51" applyFont="1" applyFill="1" applyBorder="1" applyAlignment="1">
      <alignment horizontal="center" vertical="center" wrapText="1"/>
      <protection/>
    </xf>
    <xf numFmtId="0" fontId="6" fillId="34" borderId="34" xfId="51" applyFont="1" applyFill="1" applyBorder="1" applyAlignment="1">
      <alignment horizontal="center" vertical="center" wrapText="1"/>
      <protection/>
    </xf>
    <xf numFmtId="0" fontId="6" fillId="34" borderId="35" xfId="51" applyFont="1" applyFill="1" applyBorder="1" applyAlignment="1">
      <alignment horizontal="center" vertical="center" wrapText="1"/>
      <protection/>
    </xf>
    <xf numFmtId="0" fontId="19" fillId="35" borderId="36" xfId="51" applyFont="1" applyFill="1" applyBorder="1" applyAlignment="1">
      <alignment horizontal="center" vertical="center" wrapText="1"/>
      <protection/>
    </xf>
    <xf numFmtId="0" fontId="19" fillId="35" borderId="37" xfId="51" applyFont="1" applyFill="1" applyBorder="1" applyAlignment="1">
      <alignment horizontal="center" vertical="center" wrapText="1"/>
      <protection/>
    </xf>
    <xf numFmtId="0" fontId="10" fillId="35" borderId="38" xfId="51" applyFont="1" applyFill="1" applyBorder="1" applyAlignment="1">
      <alignment horizontal="center" vertical="center" wrapText="1"/>
      <protection/>
    </xf>
    <xf numFmtId="0" fontId="10" fillId="35" borderId="39" xfId="51" applyFont="1" applyFill="1" applyBorder="1" applyAlignment="1">
      <alignment horizontal="center" vertical="center" wrapText="1"/>
      <protection/>
    </xf>
    <xf numFmtId="0" fontId="10" fillId="35" borderId="40" xfId="51" applyFont="1" applyFill="1" applyBorder="1" applyAlignment="1">
      <alignment horizontal="center" vertical="center" wrapText="1"/>
      <protection/>
    </xf>
    <xf numFmtId="0" fontId="10" fillId="35" borderId="24" xfId="51" applyFont="1" applyFill="1" applyBorder="1" applyAlignment="1">
      <alignment horizontal="center" vertical="center" wrapText="1"/>
      <protection/>
    </xf>
    <xf numFmtId="0" fontId="10" fillId="35" borderId="41" xfId="51" applyFont="1" applyFill="1" applyBorder="1" applyAlignment="1">
      <alignment horizontal="center" vertical="center" wrapText="1"/>
      <protection/>
    </xf>
    <xf numFmtId="0" fontId="6" fillId="35" borderId="42" xfId="51" applyFont="1" applyFill="1" applyBorder="1" applyAlignment="1">
      <alignment horizontal="center" vertical="center" wrapText="1"/>
      <protection/>
    </xf>
    <xf numFmtId="0" fontId="6" fillId="35" borderId="17" xfId="51" applyFont="1" applyFill="1" applyBorder="1" applyAlignment="1">
      <alignment horizontal="center" vertical="center" wrapText="1"/>
      <protection/>
    </xf>
    <xf numFmtId="0" fontId="6" fillId="35" borderId="11" xfId="51" applyFont="1" applyFill="1" applyBorder="1" applyAlignment="1">
      <alignment horizontal="center" vertical="center" wrapText="1"/>
      <protection/>
    </xf>
    <xf numFmtId="0" fontId="6" fillId="35" borderId="12" xfId="51" applyFont="1" applyFill="1" applyBorder="1" applyAlignment="1">
      <alignment horizontal="center" vertical="center" wrapText="1"/>
      <protection/>
    </xf>
    <xf numFmtId="0" fontId="6" fillId="35" borderId="43" xfId="51" applyFont="1" applyFill="1" applyBorder="1" applyAlignment="1">
      <alignment horizontal="center" vertical="center" wrapText="1"/>
      <protection/>
    </xf>
    <xf numFmtId="0" fontId="6" fillId="35" borderId="18" xfId="51" applyFont="1" applyFill="1" applyBorder="1" applyAlignment="1">
      <alignment horizontal="center" vertical="center" wrapText="1"/>
      <protection/>
    </xf>
    <xf numFmtId="49" fontId="2" fillId="0" borderId="0" xfId="51" applyNumberFormat="1">
      <alignment/>
      <protection/>
    </xf>
    <xf numFmtId="0" fontId="19" fillId="35" borderId="44" xfId="51" applyFont="1" applyFill="1" applyBorder="1" applyAlignment="1">
      <alignment horizontal="center" vertical="center" wrapText="1"/>
      <protection/>
    </xf>
    <xf numFmtId="0" fontId="6" fillId="34" borderId="45" xfId="51" applyFont="1" applyFill="1" applyBorder="1" applyAlignment="1">
      <alignment horizontal="center" vertical="center" wrapText="1"/>
      <protection/>
    </xf>
    <xf numFmtId="0" fontId="22" fillId="35" borderId="40" xfId="51" applyFont="1" applyFill="1" applyBorder="1" applyAlignment="1">
      <alignment horizontal="center" vertical="center" wrapText="1"/>
      <protection/>
    </xf>
    <xf numFmtId="0" fontId="22" fillId="35" borderId="46" xfId="51" applyFont="1" applyFill="1" applyBorder="1" applyAlignment="1">
      <alignment horizontal="center" vertical="center" wrapText="1"/>
      <protection/>
    </xf>
    <xf numFmtId="0" fontId="22" fillId="35" borderId="24" xfId="51" applyFont="1" applyFill="1" applyBorder="1" applyAlignment="1">
      <alignment horizontal="center" vertical="center" wrapText="1"/>
      <protection/>
    </xf>
    <xf numFmtId="0" fontId="6" fillId="35" borderId="47" xfId="51" applyFont="1" applyFill="1" applyBorder="1" applyAlignment="1">
      <alignment horizontal="center" vertical="center" wrapText="1"/>
      <protection/>
    </xf>
    <xf numFmtId="0" fontId="6" fillId="35" borderId="0" xfId="51" applyFont="1" applyFill="1" applyAlignment="1">
      <alignment horizontal="center" vertical="center" wrapText="1"/>
      <protection/>
    </xf>
    <xf numFmtId="0" fontId="6" fillId="35" borderId="48" xfId="51" applyFont="1" applyFill="1" applyBorder="1" applyAlignment="1">
      <alignment horizontal="center" vertical="center" wrapText="1"/>
      <protection/>
    </xf>
    <xf numFmtId="0" fontId="19" fillId="0" borderId="0" xfId="51" applyFont="1" applyAlignment="1">
      <alignment wrapText="1"/>
      <protection/>
    </xf>
    <xf numFmtId="0" fontId="24" fillId="36" borderId="26" xfId="0" applyFont="1" applyFill="1" applyBorder="1" applyAlignment="1">
      <alignment horizontal="center" vertical="center"/>
    </xf>
    <xf numFmtId="0" fontId="24" fillId="36" borderId="30" xfId="0" applyFont="1" applyFill="1" applyBorder="1" applyAlignment="1">
      <alignment horizontal="center" vertical="center"/>
    </xf>
    <xf numFmtId="0" fontId="24" fillId="36" borderId="49" xfId="0" applyFont="1" applyFill="1" applyBorder="1" applyAlignment="1">
      <alignment horizontal="center" vertical="center"/>
    </xf>
    <xf numFmtId="0" fontId="24" fillId="36" borderId="50" xfId="0" applyFont="1" applyFill="1" applyBorder="1" applyAlignment="1">
      <alignment horizontal="center" vertical="center"/>
    </xf>
    <xf numFmtId="0" fontId="25" fillId="35" borderId="51" xfId="0" applyFont="1" applyFill="1" applyBorder="1" applyAlignment="1">
      <alignment horizontal="center" vertical="center"/>
    </xf>
    <xf numFmtId="0" fontId="24" fillId="37" borderId="52" xfId="0" applyFont="1" applyFill="1" applyBorder="1" applyAlignment="1">
      <alignment horizontal="center" vertical="center"/>
    </xf>
    <xf numFmtId="0" fontId="24" fillId="37" borderId="53" xfId="0" applyFont="1" applyFill="1" applyBorder="1" applyAlignment="1">
      <alignment horizontal="center" vertical="center"/>
    </xf>
    <xf numFmtId="0" fontId="11" fillId="35" borderId="54" xfId="51" applyFont="1" applyFill="1" applyBorder="1" applyAlignment="1">
      <alignment horizontal="center" vertical="center" wrapText="1"/>
      <protection/>
    </xf>
    <xf numFmtId="0" fontId="11" fillId="35" borderId="37" xfId="51" applyFont="1" applyFill="1" applyBorder="1" applyAlignment="1">
      <alignment horizontal="center" vertical="center" wrapText="1"/>
      <protection/>
    </xf>
    <xf numFmtId="0" fontId="11" fillId="35" borderId="22" xfId="51" applyFont="1" applyFill="1" applyBorder="1" applyAlignment="1">
      <alignment horizontal="center" vertical="center" wrapText="1"/>
      <protection/>
    </xf>
    <xf numFmtId="0" fontId="11" fillId="35" borderId="0" xfId="51" applyFont="1" applyFill="1" applyAlignment="1">
      <alignment horizontal="center" vertical="center" wrapText="1"/>
      <protection/>
    </xf>
    <xf numFmtId="0" fontId="11" fillId="35" borderId="55" xfId="51" applyFont="1" applyFill="1" applyBorder="1" applyAlignment="1">
      <alignment horizontal="center" vertical="center" wrapText="1"/>
      <protection/>
    </xf>
    <xf numFmtId="0" fontId="11" fillId="35" borderId="41" xfId="51" applyFont="1" applyFill="1" applyBorder="1" applyAlignment="1">
      <alignment horizontal="center" vertical="center" wrapText="1"/>
      <protection/>
    </xf>
    <xf numFmtId="0" fontId="24" fillId="0" borderId="0" xfId="0" applyFont="1" applyAlignment="1">
      <alignment horizontal="center" vertical="center"/>
    </xf>
    <xf numFmtId="0" fontId="27" fillId="36" borderId="50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7" fillId="37" borderId="52" xfId="0" applyFont="1" applyFill="1" applyBorder="1" applyAlignment="1">
      <alignment horizontal="center" vertical="center"/>
    </xf>
    <xf numFmtId="0" fontId="27" fillId="37" borderId="53" xfId="0" applyFont="1" applyFill="1" applyBorder="1" applyAlignment="1">
      <alignment horizontal="center" vertical="center"/>
    </xf>
    <xf numFmtId="0" fontId="11" fillId="0" borderId="0" xfId="51" applyFont="1" applyAlignment="1">
      <alignment horizontal="center" vertical="center" wrapText="1"/>
      <protection/>
    </xf>
    <xf numFmtId="0" fontId="11" fillId="35" borderId="56" xfId="51" applyFont="1" applyFill="1" applyBorder="1" applyAlignment="1">
      <alignment horizontal="center" vertical="center" wrapText="1"/>
      <protection/>
    </xf>
    <xf numFmtId="0" fontId="11" fillId="35" borderId="57" xfId="51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30" fillId="0" borderId="0" xfId="0" applyFont="1" applyAlignment="1">
      <alignment vertical="center" wrapText="1"/>
    </xf>
    <xf numFmtId="0" fontId="2" fillId="0" borderId="0" xfId="52">
      <alignment/>
      <protection/>
    </xf>
    <xf numFmtId="0" fontId="21" fillId="34" borderId="42" xfId="52" applyFont="1" applyFill="1" applyBorder="1" applyAlignment="1">
      <alignment horizontal="left" vertical="center" wrapText="1"/>
      <protection/>
    </xf>
    <xf numFmtId="0" fontId="9" fillId="34" borderId="17" xfId="52" applyFont="1" applyFill="1" applyBorder="1" applyAlignment="1">
      <alignment horizontal="center" vertical="center" wrapText="1"/>
      <protection/>
    </xf>
    <xf numFmtId="0" fontId="21" fillId="34" borderId="23" xfId="52" applyFont="1" applyFill="1" applyBorder="1" applyAlignment="1">
      <alignment horizontal="left" vertical="center" wrapText="1"/>
      <protection/>
    </xf>
    <xf numFmtId="0" fontId="9" fillId="34" borderId="58" xfId="52" applyFont="1" applyFill="1" applyBorder="1" applyAlignment="1">
      <alignment horizontal="center" vertical="center" wrapText="1"/>
      <protection/>
    </xf>
    <xf numFmtId="0" fontId="21" fillId="37" borderId="11" xfId="52" applyFont="1" applyFill="1" applyBorder="1" applyAlignment="1">
      <alignment horizontal="left" vertical="center" wrapText="1"/>
      <protection/>
    </xf>
    <xf numFmtId="0" fontId="9" fillId="37" borderId="12" xfId="52" applyFont="1" applyFill="1" applyBorder="1" applyAlignment="1">
      <alignment horizontal="center" vertical="center" wrapText="1"/>
      <protection/>
    </xf>
    <xf numFmtId="0" fontId="21" fillId="37" borderId="59" xfId="52" applyFont="1" applyFill="1" applyBorder="1" applyAlignment="1">
      <alignment horizontal="left" vertical="center" wrapText="1"/>
      <protection/>
    </xf>
    <xf numFmtId="0" fontId="9" fillId="37" borderId="60" xfId="52" applyFont="1" applyFill="1" applyBorder="1" applyAlignment="1">
      <alignment horizontal="center" vertical="center" wrapText="1"/>
      <protection/>
    </xf>
    <xf numFmtId="0" fontId="21" fillId="37" borderId="14" xfId="52" applyFont="1" applyFill="1" applyBorder="1" applyAlignment="1">
      <alignment horizontal="left" vertical="center" wrapText="1"/>
      <protection/>
    </xf>
    <xf numFmtId="0" fontId="9" fillId="37" borderId="15" xfId="52" applyFont="1" applyFill="1" applyBorder="1" applyAlignment="1">
      <alignment horizontal="center" vertical="center" wrapText="1"/>
      <protection/>
    </xf>
    <xf numFmtId="0" fontId="31" fillId="35" borderId="55" xfId="51" applyFont="1" applyFill="1" applyBorder="1" applyAlignment="1">
      <alignment horizontal="center" vertical="center" wrapText="1"/>
      <protection/>
    </xf>
    <xf numFmtId="0" fontId="31" fillId="35" borderId="41" xfId="51" applyFont="1" applyFill="1" applyBorder="1" applyAlignment="1">
      <alignment horizontal="center" vertical="center" wrapText="1"/>
      <protection/>
    </xf>
    <xf numFmtId="0" fontId="4" fillId="34" borderId="0" xfId="52" applyFont="1" applyFill="1" applyAlignment="1">
      <alignment horizontal="left" vertical="top" wrapText="1"/>
      <protection/>
    </xf>
    <xf numFmtId="0" fontId="2" fillId="0" borderId="0" xfId="53">
      <alignment/>
      <protection/>
    </xf>
    <xf numFmtId="0" fontId="19" fillId="35" borderId="61" xfId="51" applyFont="1" applyFill="1" applyBorder="1" applyAlignment="1">
      <alignment horizontal="center" vertical="center" wrapText="1"/>
      <protection/>
    </xf>
    <xf numFmtId="0" fontId="19" fillId="35" borderId="62" xfId="51" applyFont="1" applyFill="1" applyBorder="1" applyAlignment="1">
      <alignment horizontal="center" vertical="center" wrapText="1"/>
      <protection/>
    </xf>
    <xf numFmtId="0" fontId="2" fillId="35" borderId="63" xfId="52" applyFill="1" applyBorder="1" applyAlignment="1">
      <alignment horizontal="center" vertical="center" wrapText="1"/>
      <protection/>
    </xf>
    <xf numFmtId="0" fontId="9" fillId="37" borderId="64" xfId="51" applyFont="1" applyFill="1" applyBorder="1" applyAlignment="1" quotePrefix="1">
      <alignment horizontal="center" vertical="center" wrapText="1"/>
      <protection/>
    </xf>
    <xf numFmtId="0" fontId="32" fillId="37" borderId="11" xfId="52" applyFont="1" applyFill="1" applyBorder="1" applyAlignment="1">
      <alignment horizontal="left" vertical="center" wrapText="1"/>
      <protection/>
    </xf>
    <xf numFmtId="0" fontId="9" fillId="37" borderId="65" xfId="51" applyFont="1" applyFill="1" applyBorder="1" applyAlignment="1">
      <alignment horizontal="center" vertical="center" wrapText="1"/>
      <protection/>
    </xf>
    <xf numFmtId="0" fontId="32" fillId="37" borderId="14" xfId="52" applyFont="1" applyFill="1" applyBorder="1" applyAlignment="1">
      <alignment horizontal="left" vertical="center" wrapText="1"/>
      <protection/>
    </xf>
    <xf numFmtId="0" fontId="9" fillId="37" borderId="64" xfId="51" applyFont="1" applyFill="1" applyBorder="1" applyAlignment="1">
      <alignment horizontal="center" vertical="center" wrapText="1"/>
      <protection/>
    </xf>
    <xf numFmtId="0" fontId="11" fillId="35" borderId="66" xfId="51" applyFont="1" applyFill="1" applyBorder="1" applyAlignment="1">
      <alignment horizontal="center" vertical="center" wrapText="1"/>
      <protection/>
    </xf>
    <xf numFmtId="0" fontId="9" fillId="35" borderId="67" xfId="51" applyFont="1" applyFill="1" applyBorder="1" applyAlignment="1">
      <alignment horizontal="center" vertical="center" wrapText="1"/>
      <protection/>
    </xf>
    <xf numFmtId="0" fontId="4" fillId="34" borderId="0" xfId="53" applyFont="1" applyFill="1" applyAlignment="1">
      <alignment horizontal="left" vertical="top" wrapText="1"/>
      <protection/>
    </xf>
    <xf numFmtId="0" fontId="28" fillId="7" borderId="68" xfId="0" applyFont="1" applyFill="1" applyBorder="1" applyAlignment="1">
      <alignment horizontal="center" vertical="center" wrapText="1"/>
    </xf>
    <xf numFmtId="0" fontId="71" fillId="34" borderId="55" xfId="0" applyNumberFormat="1" applyFont="1" applyFill="1" applyBorder="1" applyAlignment="1">
      <alignment horizontal="center" vertical="center" wrapText="1"/>
    </xf>
    <xf numFmtId="0" fontId="11" fillId="35" borderId="12" xfId="51" applyFont="1" applyFill="1" applyBorder="1" applyAlignment="1">
      <alignment horizontal="center" vertical="center" wrapText="1"/>
      <protection/>
    </xf>
    <xf numFmtId="0" fontId="11" fillId="35" borderId="11" xfId="51" applyFont="1" applyFill="1" applyBorder="1" applyAlignment="1">
      <alignment horizontal="center" vertical="center" wrapText="1"/>
      <protection/>
    </xf>
    <xf numFmtId="0" fontId="21" fillId="35" borderId="62" xfId="51" applyFont="1" applyFill="1" applyBorder="1" applyAlignment="1">
      <alignment horizontal="center" vertical="center" wrapText="1"/>
      <protection/>
    </xf>
    <xf numFmtId="0" fontId="11" fillId="35" borderId="12" xfId="51" applyFont="1" applyFill="1" applyBorder="1" applyAlignment="1">
      <alignment horizontal="center" vertical="center" wrapText="1"/>
      <protection/>
    </xf>
    <xf numFmtId="0" fontId="11" fillId="35" borderId="11" xfId="51" applyFont="1" applyFill="1" applyBorder="1" applyAlignment="1">
      <alignment horizontal="center" vertical="center" wrapText="1"/>
      <protection/>
    </xf>
    <xf numFmtId="0" fontId="19" fillId="35" borderId="54" xfId="51" applyFont="1" applyFill="1" applyBorder="1" applyAlignment="1">
      <alignment horizontal="center" vertical="center" wrapText="1"/>
      <protection/>
    </xf>
    <xf numFmtId="0" fontId="19" fillId="35" borderId="69" xfId="51" applyFont="1" applyFill="1" applyBorder="1" applyAlignment="1">
      <alignment horizontal="center" vertical="center" wrapText="1"/>
      <protection/>
    </xf>
    <xf numFmtId="0" fontId="10" fillId="35" borderId="57" xfId="51" applyFont="1" applyFill="1" applyBorder="1" applyAlignment="1">
      <alignment horizontal="center" vertical="center" wrapText="1"/>
      <protection/>
    </xf>
    <xf numFmtId="0" fontId="10" fillId="35" borderId="55" xfId="51" applyFont="1" applyFill="1" applyBorder="1" applyAlignment="1">
      <alignment horizontal="center" vertical="center" wrapText="1"/>
      <protection/>
    </xf>
    <xf numFmtId="0" fontId="10" fillId="35" borderId="56" xfId="51" applyFont="1" applyFill="1" applyBorder="1" applyAlignment="1">
      <alignment horizontal="center" vertical="center" wrapText="1"/>
      <protection/>
    </xf>
    <xf numFmtId="0" fontId="0" fillId="0" borderId="70" xfId="0" applyBorder="1" applyAlignment="1">
      <alignment/>
    </xf>
    <xf numFmtId="0" fontId="10" fillId="35" borderId="71" xfId="51" applyFont="1" applyFill="1" applyBorder="1" applyAlignment="1">
      <alignment horizontal="center" vertical="center" wrapText="1"/>
      <protection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0" fontId="19" fillId="35" borderId="74" xfId="51" applyFont="1" applyFill="1" applyBorder="1" applyAlignment="1">
      <alignment horizontal="center" vertical="center" wrapText="1"/>
      <protection/>
    </xf>
    <xf numFmtId="0" fontId="19" fillId="35" borderId="75" xfId="51" applyFont="1" applyFill="1" applyBorder="1" applyAlignment="1">
      <alignment horizontal="center" vertical="center" wrapText="1"/>
      <protection/>
    </xf>
    <xf numFmtId="0" fontId="19" fillId="35" borderId="76" xfId="51" applyFont="1" applyFill="1" applyBorder="1" applyAlignment="1">
      <alignment horizontal="center" vertical="center" wrapText="1"/>
      <protection/>
    </xf>
    <xf numFmtId="0" fontId="31" fillId="35" borderId="57" xfId="51" applyFont="1" applyFill="1" applyBorder="1" applyAlignment="1">
      <alignment horizontal="center" vertical="center" wrapText="1"/>
      <protection/>
    </xf>
    <xf numFmtId="0" fontId="31" fillId="35" borderId="56" xfId="51" applyFont="1" applyFill="1" applyBorder="1" applyAlignment="1">
      <alignment horizontal="center" vertical="center" wrapText="1"/>
      <protection/>
    </xf>
    <xf numFmtId="0" fontId="31" fillId="35" borderId="71" xfId="51" applyFont="1" applyFill="1" applyBorder="1" applyAlignment="1">
      <alignment horizontal="center" vertical="center" wrapText="1"/>
      <protection/>
    </xf>
    <xf numFmtId="0" fontId="31" fillId="35" borderId="77" xfId="51" applyFont="1" applyFill="1" applyBorder="1" applyAlignment="1">
      <alignment horizontal="center" vertical="center" wrapText="1"/>
      <protection/>
    </xf>
    <xf numFmtId="0" fontId="6" fillId="35" borderId="78" xfId="52" applyFont="1" applyFill="1" applyBorder="1" applyAlignment="1">
      <alignment horizontal="center" vertical="center" wrapText="1"/>
      <protection/>
    </xf>
    <xf numFmtId="0" fontId="6" fillId="35" borderId="79" xfId="52" applyFont="1" applyFill="1" applyBorder="1" applyAlignment="1">
      <alignment horizontal="center" vertical="center" wrapText="1"/>
      <protection/>
    </xf>
    <xf numFmtId="0" fontId="6" fillId="35" borderId="17" xfId="52" applyFont="1" applyFill="1" applyBorder="1" applyAlignment="1">
      <alignment horizontal="center" vertical="center" wrapText="1"/>
      <protection/>
    </xf>
    <xf numFmtId="0" fontId="6" fillId="35" borderId="80" xfId="52" applyFont="1" applyFill="1" applyBorder="1" applyAlignment="1">
      <alignment horizontal="center" vertical="center" wrapText="1"/>
      <protection/>
    </xf>
    <xf numFmtId="0" fontId="6" fillId="35" borderId="42" xfId="52" applyFont="1" applyFill="1" applyBorder="1" applyAlignment="1">
      <alignment horizontal="center" vertical="center" wrapText="1"/>
      <protection/>
    </xf>
    <xf numFmtId="0" fontId="6" fillId="35" borderId="81" xfId="52" applyFont="1" applyFill="1" applyBorder="1" applyAlignment="1">
      <alignment horizontal="center" vertical="center" wrapText="1"/>
      <protection/>
    </xf>
    <xf numFmtId="0" fontId="11" fillId="35" borderId="0" xfId="51" applyFont="1" applyFill="1" applyBorder="1" applyAlignment="1">
      <alignment horizontal="center" vertical="center" wrapText="1"/>
      <protection/>
    </xf>
    <xf numFmtId="0" fontId="28" fillId="7" borderId="82" xfId="0" applyFont="1" applyFill="1" applyBorder="1" applyAlignment="1">
      <alignment horizontal="center" vertical="center" wrapText="1"/>
    </xf>
    <xf numFmtId="0" fontId="25" fillId="35" borderId="74" xfId="0" applyFont="1" applyFill="1" applyBorder="1" applyAlignment="1">
      <alignment horizontal="center" vertical="center"/>
    </xf>
    <xf numFmtId="0" fontId="28" fillId="7" borderId="57" xfId="0" applyFont="1" applyFill="1" applyBorder="1" applyAlignment="1">
      <alignment horizontal="center" vertical="center" wrapText="1"/>
    </xf>
    <xf numFmtId="0" fontId="28" fillId="7" borderId="83" xfId="0" applyFont="1" applyFill="1" applyBorder="1" applyAlignment="1">
      <alignment horizontal="center" vertical="center" wrapText="1"/>
    </xf>
    <xf numFmtId="0" fontId="27" fillId="36" borderId="10" xfId="0" applyFont="1" applyFill="1" applyBorder="1" applyAlignment="1">
      <alignment horizontal="center" vertical="center"/>
    </xf>
    <xf numFmtId="0" fontId="27" fillId="36" borderId="20" xfId="0" applyFont="1" applyFill="1" applyBorder="1" applyAlignment="1">
      <alignment horizontal="center" vertical="center"/>
    </xf>
    <xf numFmtId="0" fontId="6" fillId="34" borderId="84" xfId="52" applyFont="1" applyFill="1" applyBorder="1" applyAlignment="1">
      <alignment horizontal="center" vertical="center" wrapText="1"/>
      <protection/>
    </xf>
    <xf numFmtId="0" fontId="6" fillId="34" borderId="85" xfId="52" applyFont="1" applyFill="1" applyBorder="1" applyAlignment="1">
      <alignment horizontal="center" vertical="center" wrapText="1"/>
      <protection/>
    </xf>
    <xf numFmtId="0" fontId="6" fillId="34" borderId="38" xfId="52" applyFont="1" applyFill="1" applyBorder="1" applyAlignment="1">
      <alignment horizontal="center" vertical="center" wrapText="1"/>
      <protection/>
    </xf>
    <xf numFmtId="0" fontId="6" fillId="37" borderId="86" xfId="51" applyFont="1" applyFill="1" applyBorder="1" applyAlignment="1">
      <alignment horizontal="center" vertical="center" wrapText="1"/>
      <protection/>
    </xf>
    <xf numFmtId="0" fontId="6" fillId="37" borderId="87" xfId="51" applyFont="1" applyFill="1" applyBorder="1" applyAlignment="1">
      <alignment horizontal="center" vertical="center" wrapText="1"/>
      <protection/>
    </xf>
    <xf numFmtId="0" fontId="6" fillId="37" borderId="88" xfId="51" applyFont="1" applyFill="1" applyBorder="1" applyAlignment="1">
      <alignment horizontal="center" vertical="center" wrapText="1"/>
      <protection/>
    </xf>
    <xf numFmtId="0" fontId="9" fillId="35" borderId="89" xfId="51" applyFont="1" applyFill="1" applyBorder="1" applyAlignment="1">
      <alignment horizontal="center" vertical="center" wrapText="1"/>
      <protection/>
    </xf>
    <xf numFmtId="0" fontId="2" fillId="35" borderId="90" xfId="52" applyFill="1" applyBorder="1" applyAlignment="1">
      <alignment horizontal="center" vertical="center" wrapText="1"/>
      <protection/>
    </xf>
    <xf numFmtId="0" fontId="11" fillId="35" borderId="71" xfId="51" applyFont="1" applyFill="1" applyBorder="1" applyAlignment="1">
      <alignment horizontal="center" vertical="center" wrapText="1"/>
      <protection/>
    </xf>
    <xf numFmtId="3" fontId="5" fillId="33" borderId="91" xfId="51" applyNumberFormat="1" applyFont="1" applyFill="1" applyBorder="1" applyAlignment="1">
      <alignment horizontal="center" vertical="center" wrapText="1"/>
      <protection/>
    </xf>
    <xf numFmtId="3" fontId="5" fillId="33" borderId="79" xfId="51" applyNumberFormat="1" applyFont="1" applyFill="1" applyBorder="1" applyAlignment="1">
      <alignment horizontal="center" vertical="center" wrapText="1"/>
      <protection/>
    </xf>
    <xf numFmtId="3" fontId="5" fillId="33" borderId="78" xfId="51" applyNumberFormat="1" applyFont="1" applyFill="1" applyBorder="1" applyAlignment="1">
      <alignment horizontal="center" vertical="center" wrapText="1"/>
      <protection/>
    </xf>
    <xf numFmtId="3" fontId="5" fillId="33" borderId="47" xfId="51" applyNumberFormat="1" applyFont="1" applyFill="1" applyBorder="1" applyAlignment="1">
      <alignment horizontal="center" vertical="center" wrapText="1"/>
      <protection/>
    </xf>
    <xf numFmtId="3" fontId="5" fillId="33" borderId="92" xfId="51" applyNumberFormat="1" applyFont="1" applyFill="1" applyBorder="1" applyAlignment="1">
      <alignment horizontal="center" vertical="center" wrapText="1"/>
      <protection/>
    </xf>
    <xf numFmtId="0" fontId="9" fillId="34" borderId="86" xfId="51" applyFont="1" applyFill="1" applyBorder="1" applyAlignment="1">
      <alignment horizontal="center" vertical="center" wrapText="1"/>
      <protection/>
    </xf>
    <xf numFmtId="0" fontId="9" fillId="34" borderId="87" xfId="51" applyFont="1" applyFill="1" applyBorder="1" applyAlignment="1">
      <alignment horizontal="center" vertical="center" wrapText="1"/>
      <protection/>
    </xf>
    <xf numFmtId="0" fontId="9" fillId="34" borderId="81" xfId="51" applyFont="1" applyFill="1" applyBorder="1" applyAlignment="1">
      <alignment horizontal="center" vertical="center" wrapText="1"/>
      <protection/>
    </xf>
    <xf numFmtId="0" fontId="11" fillId="35" borderId="93" xfId="51" applyFont="1" applyFill="1" applyBorder="1" applyAlignment="1">
      <alignment horizontal="center" vertical="center" wrapText="1"/>
      <protection/>
    </xf>
    <xf numFmtId="0" fontId="71" fillId="34" borderId="86" xfId="0" applyNumberFormat="1" applyFont="1" applyFill="1" applyBorder="1" applyAlignment="1">
      <alignment horizontal="center" vertical="center" wrapText="1"/>
    </xf>
    <xf numFmtId="0" fontId="71" fillId="34" borderId="94" xfId="0" applyNumberFormat="1" applyFont="1" applyFill="1" applyBorder="1" applyAlignment="1">
      <alignment horizontal="center" vertical="center" wrapText="1"/>
    </xf>
    <xf numFmtId="0" fontId="71" fillId="34" borderId="93" xfId="0" applyNumberFormat="1" applyFont="1" applyFill="1" applyBorder="1" applyAlignment="1">
      <alignment horizontal="center" vertical="center" wrapText="1"/>
    </xf>
    <xf numFmtId="0" fontId="0" fillId="0" borderId="70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73" xfId="0" applyBorder="1" applyAlignment="1">
      <alignment vertical="center"/>
    </xf>
    <xf numFmtId="1" fontId="7" fillId="34" borderId="73" xfId="51" applyNumberFormat="1" applyFont="1" applyFill="1" applyBorder="1" applyAlignment="1">
      <alignment horizontal="center" vertical="center" wrapText="1"/>
      <protection/>
    </xf>
    <xf numFmtId="0" fontId="19" fillId="35" borderId="95" xfId="51" applyFont="1" applyFill="1" applyBorder="1" applyAlignment="1">
      <alignment horizontal="center" vertical="center" wrapText="1"/>
      <protection/>
    </xf>
    <xf numFmtId="0" fontId="0" fillId="0" borderId="9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97" xfId="0" applyBorder="1" applyAlignment="1">
      <alignment vertical="center"/>
    </xf>
    <xf numFmtId="0" fontId="8" fillId="35" borderId="29" xfId="51" applyFont="1" applyFill="1" applyBorder="1" applyAlignment="1">
      <alignment horizontal="center" vertical="center"/>
      <protection/>
    </xf>
    <xf numFmtId="0" fontId="8" fillId="35" borderId="20" xfId="51" applyFont="1" applyFill="1" applyBorder="1" applyAlignment="1">
      <alignment horizontal="center" vertical="center"/>
      <protection/>
    </xf>
    <xf numFmtId="1" fontId="7" fillId="34" borderId="97" xfId="51" applyNumberFormat="1" applyFont="1" applyFill="1" applyBorder="1" applyAlignment="1">
      <alignment horizontal="center" vertical="center" wrapText="1"/>
      <protection/>
    </xf>
    <xf numFmtId="0" fontId="19" fillId="35" borderId="98" xfId="51" applyFont="1" applyFill="1" applyBorder="1" applyAlignment="1">
      <alignment horizontal="center" vertical="center" wrapText="1"/>
      <protection/>
    </xf>
    <xf numFmtId="0" fontId="19" fillId="35" borderId="99" xfId="51" applyFont="1" applyFill="1" applyBorder="1" applyAlignment="1">
      <alignment horizontal="center" vertical="center" wrapText="1"/>
      <protection/>
    </xf>
    <xf numFmtId="0" fontId="0" fillId="0" borderId="70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25" fillId="35" borderId="100" xfId="0" applyFont="1" applyFill="1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2" fillId="0" borderId="70" xfId="52" applyNumberFormat="1" applyBorder="1" applyAlignment="1">
      <alignment horizontal="center" vertical="center"/>
      <protection/>
    </xf>
    <xf numFmtId="0" fontId="2" fillId="34" borderId="70" xfId="0" applyNumberFormat="1" applyFont="1" applyFill="1" applyBorder="1" applyAlignment="1">
      <alignment horizontal="center" vertical="center" wrapText="1"/>
    </xf>
    <xf numFmtId="0" fontId="2" fillId="34" borderId="70" xfId="0" applyFont="1" applyFill="1" applyBorder="1" applyAlignment="1">
      <alignment horizontal="center" vertical="center" wrapText="1"/>
    </xf>
    <xf numFmtId="0" fontId="2" fillId="34" borderId="70" xfId="52" applyNumberFormat="1" applyFill="1" applyBorder="1" applyAlignment="1">
      <alignment horizontal="center" vertical="center" wrapText="1"/>
      <protection/>
    </xf>
    <xf numFmtId="0" fontId="2" fillId="0" borderId="72" xfId="52" applyNumberFormat="1" applyBorder="1" applyAlignment="1">
      <alignment horizontal="center" vertical="center"/>
      <protection/>
    </xf>
    <xf numFmtId="0" fontId="2" fillId="34" borderId="73" xfId="52" applyNumberFormat="1" applyFill="1" applyBorder="1" applyAlignment="1">
      <alignment horizontal="center" vertical="center" wrapText="1"/>
      <protection/>
    </xf>
    <xf numFmtId="0" fontId="2" fillId="35" borderId="101" xfId="52" applyFill="1" applyBorder="1" applyAlignment="1">
      <alignment horizontal="center" vertical="center" wrapText="1"/>
      <protection/>
    </xf>
    <xf numFmtId="0" fontId="2" fillId="34" borderId="96" xfId="52" applyFill="1" applyBorder="1" applyAlignment="1">
      <alignment horizontal="center" vertical="center" wrapText="1"/>
      <protection/>
    </xf>
    <xf numFmtId="0" fontId="2" fillId="34" borderId="67" xfId="52" applyFill="1" applyBorder="1" applyAlignment="1">
      <alignment horizontal="center" vertical="center" wrapText="1"/>
      <protection/>
    </xf>
    <xf numFmtId="0" fontId="2" fillId="34" borderId="97" xfId="52" applyFill="1" applyBorder="1" applyAlignment="1">
      <alignment horizontal="center" vertical="center" wrapText="1"/>
      <protection/>
    </xf>
    <xf numFmtId="0" fontId="9" fillId="35" borderId="102" xfId="51" applyFont="1" applyFill="1" applyBorder="1" applyAlignment="1">
      <alignment horizontal="center" vertical="center" wrapText="1"/>
      <protection/>
    </xf>
    <xf numFmtId="0" fontId="9" fillId="35" borderId="103" xfId="51" applyFont="1" applyFill="1" applyBorder="1" applyAlignment="1">
      <alignment horizontal="center" vertical="center" wrapText="1"/>
      <protection/>
    </xf>
    <xf numFmtId="0" fontId="3" fillId="33" borderId="104" xfId="51" applyFont="1" applyFill="1" applyBorder="1" applyAlignment="1">
      <alignment horizontal="center" vertical="center" wrapText="1"/>
      <protection/>
    </xf>
    <xf numFmtId="0" fontId="3" fillId="33" borderId="105" xfId="51" applyFont="1" applyFill="1" applyBorder="1" applyAlignment="1">
      <alignment horizontal="center" vertical="center" wrapText="1"/>
      <protection/>
    </xf>
    <xf numFmtId="0" fontId="9" fillId="35" borderId="43" xfId="51" applyFont="1" applyFill="1" applyBorder="1" applyAlignment="1">
      <alignment horizontal="center" vertical="center" wrapText="1"/>
      <protection/>
    </xf>
    <xf numFmtId="0" fontId="9" fillId="35" borderId="11" xfId="51" applyFont="1" applyFill="1" applyBorder="1" applyAlignment="1">
      <alignment horizontal="center" vertical="center" wrapText="1"/>
      <protection/>
    </xf>
    <xf numFmtId="0" fontId="9" fillId="35" borderId="42" xfId="51" applyFont="1" applyFill="1" applyBorder="1" applyAlignment="1">
      <alignment horizontal="center" vertical="center" wrapText="1"/>
      <protection/>
    </xf>
    <xf numFmtId="0" fontId="9" fillId="35" borderId="106" xfId="51" applyFont="1" applyFill="1" applyBorder="1" applyAlignment="1">
      <alignment horizontal="center" vertical="center" wrapText="1"/>
      <protection/>
    </xf>
    <xf numFmtId="0" fontId="9" fillId="35" borderId="64" xfId="51" applyFont="1" applyFill="1" applyBorder="1" applyAlignment="1">
      <alignment horizontal="center" vertical="center" wrapText="1"/>
      <protection/>
    </xf>
    <xf numFmtId="0" fontId="9" fillId="35" borderId="107" xfId="51" applyFont="1" applyFill="1" applyBorder="1" applyAlignment="1">
      <alignment horizontal="center" vertical="center" wrapText="1"/>
      <protection/>
    </xf>
    <xf numFmtId="0" fontId="9" fillId="35" borderId="108" xfId="51" applyFont="1" applyFill="1" applyBorder="1" applyAlignment="1">
      <alignment horizontal="center" vertical="center" wrapText="1"/>
      <protection/>
    </xf>
    <xf numFmtId="0" fontId="9" fillId="35" borderId="109" xfId="51" applyFont="1" applyFill="1" applyBorder="1" applyAlignment="1">
      <alignment horizontal="center" vertical="center" wrapText="1"/>
      <protection/>
    </xf>
    <xf numFmtId="0" fontId="9" fillId="35" borderId="110" xfId="51" applyFont="1" applyFill="1" applyBorder="1" applyAlignment="1">
      <alignment horizontal="center" vertical="center" wrapText="1"/>
      <protection/>
    </xf>
    <xf numFmtId="0" fontId="9" fillId="35" borderId="73" xfId="51" applyFont="1" applyFill="1" applyBorder="1" applyAlignment="1">
      <alignment horizontal="center" vertical="center" wrapText="1"/>
      <protection/>
    </xf>
    <xf numFmtId="0" fontId="9" fillId="35" borderId="27" xfId="51" applyFont="1" applyFill="1" applyBorder="1" applyAlignment="1">
      <alignment horizontal="center" vertical="center" wrapText="1"/>
      <protection/>
    </xf>
    <xf numFmtId="0" fontId="9" fillId="35" borderId="111" xfId="51" applyFont="1" applyFill="1" applyBorder="1" applyAlignment="1">
      <alignment horizontal="center" vertical="center" wrapText="1"/>
      <protection/>
    </xf>
    <xf numFmtId="0" fontId="9" fillId="35" borderId="112" xfId="51" applyFont="1" applyFill="1" applyBorder="1" applyAlignment="1">
      <alignment horizontal="center" vertical="center" wrapText="1"/>
      <protection/>
    </xf>
    <xf numFmtId="0" fontId="9" fillId="35" borderId="21" xfId="51" applyFont="1" applyFill="1" applyBorder="1" applyAlignment="1">
      <alignment horizontal="center" vertical="center" wrapText="1"/>
      <protection/>
    </xf>
    <xf numFmtId="0" fontId="12" fillId="35" borderId="21" xfId="51" applyFont="1" applyFill="1" applyBorder="1" applyAlignment="1">
      <alignment horizontal="center" vertical="center" wrapText="1"/>
      <protection/>
    </xf>
    <xf numFmtId="0" fontId="9" fillId="35" borderId="113" xfId="51" applyFont="1" applyFill="1" applyBorder="1" applyAlignment="1">
      <alignment horizontal="center" vertical="center" wrapText="1"/>
      <protection/>
    </xf>
    <xf numFmtId="0" fontId="9" fillId="35" borderId="114" xfId="51" applyFont="1" applyFill="1" applyBorder="1" applyAlignment="1">
      <alignment horizontal="center" vertical="center" wrapText="1"/>
      <protection/>
    </xf>
    <xf numFmtId="0" fontId="9" fillId="35" borderId="115" xfId="51" applyFont="1" applyFill="1" applyBorder="1" applyAlignment="1">
      <alignment horizontal="center" vertical="center" wrapText="1"/>
      <protection/>
    </xf>
    <xf numFmtId="0" fontId="9" fillId="35" borderId="116" xfId="51" applyFont="1" applyFill="1" applyBorder="1" applyAlignment="1">
      <alignment horizontal="center" vertical="center" wrapText="1"/>
      <protection/>
    </xf>
    <xf numFmtId="0" fontId="9" fillId="35" borderId="84" xfId="51" applyFont="1" applyFill="1" applyBorder="1" applyAlignment="1">
      <alignment horizontal="center" vertical="center" wrapText="1"/>
      <protection/>
    </xf>
    <xf numFmtId="0" fontId="9" fillId="35" borderId="117" xfId="51" applyFont="1" applyFill="1" applyBorder="1" applyAlignment="1">
      <alignment horizontal="center" vertical="center" wrapText="1"/>
      <protection/>
    </xf>
    <xf numFmtId="0" fontId="9" fillId="35" borderId="118" xfId="51" applyFont="1" applyFill="1" applyBorder="1" applyAlignment="1">
      <alignment horizontal="center" vertical="center" wrapText="1"/>
      <protection/>
    </xf>
    <xf numFmtId="0" fontId="9" fillId="35" borderId="119" xfId="51" applyFont="1" applyFill="1" applyBorder="1" applyAlignment="1">
      <alignment horizontal="center" vertical="center" wrapText="1"/>
      <protection/>
    </xf>
    <xf numFmtId="0" fontId="9" fillId="35" borderId="120" xfId="51" applyFont="1" applyFill="1" applyBorder="1" applyAlignment="1">
      <alignment horizontal="center" vertical="center" wrapText="1"/>
      <protection/>
    </xf>
    <xf numFmtId="0" fontId="9" fillId="35" borderId="121" xfId="51" applyFont="1" applyFill="1" applyBorder="1" applyAlignment="1">
      <alignment horizontal="center" vertical="center" wrapText="1"/>
      <protection/>
    </xf>
    <xf numFmtId="0" fontId="9" fillId="35" borderId="122" xfId="51" applyFont="1" applyFill="1" applyBorder="1" applyAlignment="1">
      <alignment horizontal="center" vertical="center" wrapText="1"/>
      <protection/>
    </xf>
    <xf numFmtId="0" fontId="9" fillId="35" borderId="123" xfId="51" applyFont="1" applyFill="1" applyBorder="1" applyAlignment="1">
      <alignment horizontal="center" vertical="center" wrapText="1"/>
      <protection/>
    </xf>
    <xf numFmtId="0" fontId="9" fillId="35" borderId="124" xfId="51" applyFont="1" applyFill="1" applyBorder="1" applyAlignment="1">
      <alignment horizontal="center" vertical="center" wrapText="1"/>
      <protection/>
    </xf>
    <xf numFmtId="0" fontId="17" fillId="34" borderId="125" xfId="51" applyFont="1" applyFill="1" applyBorder="1" applyAlignment="1">
      <alignment horizontal="center" vertical="center" wrapText="1"/>
      <protection/>
    </xf>
    <xf numFmtId="0" fontId="17" fillId="34" borderId="48" xfId="51" applyFont="1" applyFill="1" applyBorder="1" applyAlignment="1">
      <alignment horizontal="center" vertical="center" wrapText="1"/>
      <protection/>
    </xf>
    <xf numFmtId="0" fontId="17" fillId="34" borderId="78" xfId="51" applyFont="1" applyFill="1" applyBorder="1" applyAlignment="1">
      <alignment horizontal="center" vertical="center" wrapText="1"/>
      <protection/>
    </xf>
    <xf numFmtId="0" fontId="17" fillId="34" borderId="47" xfId="51" applyFont="1" applyFill="1" applyBorder="1" applyAlignment="1">
      <alignment horizontal="center" vertical="center" wrapText="1"/>
      <protection/>
    </xf>
    <xf numFmtId="0" fontId="18" fillId="34" borderId="108" xfId="51" applyFont="1" applyFill="1" applyBorder="1" applyAlignment="1">
      <alignment horizontal="center" vertical="center" wrapText="1"/>
      <protection/>
    </xf>
    <xf numFmtId="0" fontId="18" fillId="34" borderId="111" xfId="51" applyFont="1" applyFill="1" applyBorder="1" applyAlignment="1">
      <alignment horizontal="center" vertical="center" wrapText="1"/>
      <protection/>
    </xf>
    <xf numFmtId="0" fontId="18" fillId="34" borderId="109" xfId="51" applyFont="1" applyFill="1" applyBorder="1" applyAlignment="1">
      <alignment horizontal="center" vertical="center" wrapText="1"/>
      <protection/>
    </xf>
    <xf numFmtId="0" fontId="16" fillId="34" borderId="30" xfId="51" applyFont="1" applyFill="1" applyBorder="1" applyAlignment="1">
      <alignment horizontal="right" vertical="center" wrapText="1"/>
      <protection/>
    </xf>
    <xf numFmtId="0" fontId="16" fillId="34" borderId="26" xfId="51" applyFont="1" applyFill="1" applyBorder="1" applyAlignment="1">
      <alignment horizontal="right" vertical="center" wrapText="1"/>
      <protection/>
    </xf>
    <xf numFmtId="0" fontId="16" fillId="34" borderId="26" xfId="51" applyFont="1" applyFill="1" applyBorder="1" applyAlignment="1">
      <alignment horizontal="left" vertical="center" wrapText="1"/>
      <protection/>
    </xf>
    <xf numFmtId="0" fontId="16" fillId="34" borderId="126" xfId="51" applyFont="1" applyFill="1" applyBorder="1" applyAlignment="1">
      <alignment horizontal="left" vertical="center" wrapText="1"/>
      <protection/>
    </xf>
    <xf numFmtId="0" fontId="9" fillId="35" borderId="127" xfId="51" applyFont="1" applyFill="1" applyBorder="1" applyAlignment="1">
      <alignment horizontal="center" vertical="center" wrapText="1"/>
      <protection/>
    </xf>
    <xf numFmtId="0" fontId="9" fillId="35" borderId="128" xfId="51" applyFont="1" applyFill="1" applyBorder="1" applyAlignment="1">
      <alignment horizontal="center" vertical="center" wrapText="1"/>
      <protection/>
    </xf>
    <xf numFmtId="0" fontId="9" fillId="35" borderId="129" xfId="51" applyFont="1" applyFill="1" applyBorder="1" applyAlignment="1">
      <alignment horizontal="center" vertical="center" wrapText="1"/>
      <protection/>
    </xf>
    <xf numFmtId="0" fontId="72" fillId="35" borderId="106" xfId="51" applyFont="1" applyFill="1" applyBorder="1" applyAlignment="1">
      <alignment horizontal="center" vertical="center" wrapText="1"/>
      <protection/>
    </xf>
    <xf numFmtId="0" fontId="72" fillId="35" borderId="84" xfId="51" applyFont="1" applyFill="1" applyBorder="1" applyAlignment="1">
      <alignment horizontal="center" vertical="center" wrapText="1"/>
      <protection/>
    </xf>
    <xf numFmtId="0" fontId="72" fillId="35" borderId="114" xfId="51" applyFont="1" applyFill="1" applyBorder="1" applyAlignment="1">
      <alignment horizontal="center" vertical="center" wrapText="1"/>
      <protection/>
    </xf>
    <xf numFmtId="0" fontId="72" fillId="35" borderId="103" xfId="51" applyFont="1" applyFill="1" applyBorder="1" applyAlignment="1">
      <alignment horizontal="center" vertical="center" wrapText="1"/>
      <protection/>
    </xf>
    <xf numFmtId="0" fontId="9" fillId="35" borderId="125" xfId="51" applyFont="1" applyFill="1" applyBorder="1" applyAlignment="1">
      <alignment horizontal="center" vertical="center" wrapText="1"/>
      <protection/>
    </xf>
    <xf numFmtId="0" fontId="9" fillId="35" borderId="130" xfId="51" applyFont="1" applyFill="1" applyBorder="1" applyAlignment="1">
      <alignment horizontal="center" vertical="center" wrapText="1"/>
      <protection/>
    </xf>
    <xf numFmtId="0" fontId="9" fillId="35" borderId="131" xfId="51" applyFont="1" applyFill="1" applyBorder="1" applyAlignment="1">
      <alignment horizontal="center" vertical="center" wrapText="1"/>
      <protection/>
    </xf>
    <xf numFmtId="0" fontId="9" fillId="35" borderId="132" xfId="51" applyFont="1" applyFill="1" applyBorder="1" applyAlignment="1">
      <alignment horizontal="center" vertical="center" wrapText="1"/>
      <protection/>
    </xf>
    <xf numFmtId="0" fontId="20" fillId="35" borderId="26" xfId="51" applyFont="1" applyFill="1" applyBorder="1" applyAlignment="1">
      <alignment horizontal="center" vertical="center"/>
      <protection/>
    </xf>
    <xf numFmtId="0" fontId="20" fillId="35" borderId="49" xfId="51" applyFont="1" applyFill="1" applyBorder="1" applyAlignment="1">
      <alignment horizontal="center" vertical="center"/>
      <protection/>
    </xf>
    <xf numFmtId="0" fontId="21" fillId="35" borderId="27" xfId="51" applyFont="1" applyFill="1" applyBorder="1" applyAlignment="1">
      <alignment horizontal="center" vertical="center" wrapText="1"/>
      <protection/>
    </xf>
    <xf numFmtId="0" fontId="21" fillId="35" borderId="109" xfId="51" applyFont="1" applyFill="1" applyBorder="1" applyAlignment="1">
      <alignment horizontal="center" vertical="center" wrapText="1"/>
      <protection/>
    </xf>
    <xf numFmtId="0" fontId="21" fillId="35" borderId="72" xfId="51" applyFont="1" applyFill="1" applyBorder="1" applyAlignment="1">
      <alignment horizontal="center" vertical="center" wrapText="1"/>
      <protection/>
    </xf>
    <xf numFmtId="0" fontId="21" fillId="35" borderId="73" xfId="51" applyFont="1" applyFill="1" applyBorder="1" applyAlignment="1">
      <alignment horizontal="center" vertical="center" wrapText="1"/>
      <protection/>
    </xf>
    <xf numFmtId="0" fontId="6" fillId="35" borderId="113" xfId="0" applyFont="1" applyFill="1" applyBorder="1" applyAlignment="1">
      <alignment horizontal="center" vertical="center" wrapText="1"/>
    </xf>
    <xf numFmtId="0" fontId="6" fillId="35" borderId="59" xfId="0" applyFont="1" applyFill="1" applyBorder="1" applyAlignment="1">
      <alignment horizontal="center" vertical="center" wrapText="1"/>
    </xf>
    <xf numFmtId="0" fontId="6" fillId="35" borderId="115" xfId="0" applyFont="1" applyFill="1" applyBorder="1" applyAlignment="1">
      <alignment horizontal="center" vertical="center" wrapText="1"/>
    </xf>
    <xf numFmtId="0" fontId="9" fillId="35" borderId="133" xfId="51" applyFont="1" applyFill="1" applyBorder="1" applyAlignment="1">
      <alignment horizontal="center" vertical="center" wrapText="1"/>
      <protection/>
    </xf>
    <xf numFmtId="0" fontId="9" fillId="35" borderId="134" xfId="51" applyFont="1" applyFill="1" applyBorder="1" applyAlignment="1">
      <alignment horizontal="center" vertical="center" wrapText="1"/>
      <protection/>
    </xf>
    <xf numFmtId="0" fontId="9" fillId="35" borderId="135" xfId="51" applyFont="1" applyFill="1" applyBorder="1" applyAlignment="1">
      <alignment horizontal="center" vertical="center" wrapText="1"/>
      <protection/>
    </xf>
    <xf numFmtId="0" fontId="21" fillId="35" borderId="105" xfId="51" applyFont="1" applyFill="1" applyBorder="1" applyAlignment="1">
      <alignment horizontal="center" vertical="center" wrapText="1"/>
      <protection/>
    </xf>
    <xf numFmtId="0" fontId="6" fillId="35" borderId="106" xfId="51" applyFont="1" applyFill="1" applyBorder="1" applyAlignment="1">
      <alignment horizontal="center" vertical="center" wrapText="1"/>
      <protection/>
    </xf>
    <xf numFmtId="0" fontId="6" fillId="35" borderId="64" xfId="51" applyFont="1" applyFill="1" applyBorder="1" applyAlignment="1">
      <alignment horizontal="center" vertical="center" wrapText="1"/>
      <protection/>
    </xf>
    <xf numFmtId="0" fontId="6" fillId="35" borderId="107" xfId="51" applyFont="1" applyFill="1" applyBorder="1" applyAlignment="1">
      <alignment horizontal="center" vertical="center" wrapText="1"/>
      <protection/>
    </xf>
    <xf numFmtId="0" fontId="21" fillId="35" borderId="125" xfId="51" applyFont="1" applyFill="1" applyBorder="1" applyAlignment="1">
      <alignment horizontal="center" vertical="center" wrapText="1"/>
      <protection/>
    </xf>
    <xf numFmtId="0" fontId="21" fillId="35" borderId="84" xfId="51" applyFont="1" applyFill="1" applyBorder="1" applyAlignment="1">
      <alignment horizontal="center" vertical="center" wrapText="1"/>
      <protection/>
    </xf>
    <xf numFmtId="0" fontId="21" fillId="35" borderId="130" xfId="51" applyFont="1" applyFill="1" applyBorder="1" applyAlignment="1">
      <alignment horizontal="center" vertical="center" wrapText="1"/>
      <protection/>
    </xf>
    <xf numFmtId="0" fontId="21" fillId="35" borderId="103" xfId="51" applyFont="1" applyFill="1" applyBorder="1" applyAlignment="1">
      <alignment horizontal="center" vertical="center" wrapText="1"/>
      <protection/>
    </xf>
    <xf numFmtId="0" fontId="21" fillId="35" borderId="111" xfId="51" applyFont="1" applyFill="1" applyBorder="1" applyAlignment="1">
      <alignment horizontal="center" vertical="center" wrapText="1"/>
      <protection/>
    </xf>
    <xf numFmtId="0" fontId="21" fillId="35" borderId="28" xfId="51" applyFont="1" applyFill="1" applyBorder="1" applyAlignment="1">
      <alignment horizontal="center" vertical="center" wrapText="1"/>
      <protection/>
    </xf>
    <xf numFmtId="0" fontId="21" fillId="35" borderId="108" xfId="51" applyFont="1" applyFill="1" applyBorder="1" applyAlignment="1">
      <alignment horizontal="center" vertical="center" wrapText="1"/>
      <protection/>
    </xf>
    <xf numFmtId="0" fontId="6" fillId="35" borderId="103" xfId="0" applyFont="1" applyFill="1" applyBorder="1" applyAlignment="1">
      <alignment horizontal="center" vertical="center" wrapText="1"/>
    </xf>
    <xf numFmtId="0" fontId="6" fillId="35" borderId="136" xfId="51" applyFont="1" applyFill="1" applyBorder="1" applyAlignment="1">
      <alignment horizontal="center" vertical="center" wrapText="1"/>
      <protection/>
    </xf>
    <xf numFmtId="0" fontId="6" fillId="35" borderId="137" xfId="51" applyFont="1" applyFill="1" applyBorder="1" applyAlignment="1">
      <alignment horizontal="center" vertical="center" wrapText="1"/>
      <protection/>
    </xf>
    <xf numFmtId="0" fontId="9" fillId="35" borderId="138" xfId="51" applyFont="1" applyFill="1" applyBorder="1" applyAlignment="1">
      <alignment horizontal="center" vertical="center" wrapText="1"/>
      <protection/>
    </xf>
    <xf numFmtId="0" fontId="6" fillId="35" borderId="60" xfId="0" applyFont="1" applyFill="1" applyBorder="1" applyAlignment="1">
      <alignment horizontal="center" vertical="center" wrapText="1"/>
    </xf>
    <xf numFmtId="0" fontId="14" fillId="34" borderId="70" xfId="51" applyFont="1" applyFill="1" applyBorder="1" applyAlignment="1">
      <alignment horizontal="center" vertical="center" wrapText="1"/>
      <protection/>
    </xf>
    <xf numFmtId="0" fontId="15" fillId="34" borderId="72" xfId="51" applyFont="1" applyFill="1" applyBorder="1" applyAlignment="1">
      <alignment horizontal="center" vertical="center" wrapText="1"/>
      <protection/>
    </xf>
    <xf numFmtId="0" fontId="15" fillId="34" borderId="70" xfId="51" applyFont="1" applyFill="1" applyBorder="1" applyAlignment="1">
      <alignment horizontal="center" vertical="center" wrapText="1"/>
      <protection/>
    </xf>
    <xf numFmtId="0" fontId="23" fillId="34" borderId="139" xfId="51" applyFont="1" applyFill="1" applyBorder="1" applyAlignment="1">
      <alignment horizontal="center" vertical="center" wrapText="1"/>
      <protection/>
    </xf>
    <xf numFmtId="0" fontId="23" fillId="34" borderId="140" xfId="51" applyFont="1" applyFill="1" applyBorder="1" applyAlignment="1">
      <alignment horizontal="center" vertical="center" wrapText="1"/>
      <protection/>
    </xf>
    <xf numFmtId="0" fontId="23" fillId="34" borderId="72" xfId="51" applyFont="1" applyFill="1" applyBorder="1" applyAlignment="1">
      <alignment horizontal="center" vertical="center" wrapText="1"/>
      <protection/>
    </xf>
    <xf numFmtId="0" fontId="21" fillId="35" borderId="141" xfId="51" applyFont="1" applyFill="1" applyBorder="1" applyAlignment="1">
      <alignment horizontal="center" vertical="center" wrapText="1"/>
      <protection/>
    </xf>
    <xf numFmtId="0" fontId="21" fillId="35" borderId="142" xfId="51" applyFont="1" applyFill="1" applyBorder="1" applyAlignment="1">
      <alignment horizontal="center" vertical="center" wrapText="1"/>
      <protection/>
    </xf>
    <xf numFmtId="0" fontId="21" fillId="35" borderId="143" xfId="51" applyFont="1" applyFill="1" applyBorder="1" applyAlignment="1">
      <alignment horizontal="center" vertical="center" wrapText="1"/>
      <protection/>
    </xf>
    <xf numFmtId="0" fontId="21" fillId="35" borderId="48" xfId="51" applyFont="1" applyFill="1" applyBorder="1" applyAlignment="1">
      <alignment horizontal="center" vertical="center" wrapText="1"/>
      <protection/>
    </xf>
    <xf numFmtId="0" fontId="21" fillId="35" borderId="115" xfId="51" applyFont="1" applyFill="1" applyBorder="1" applyAlignment="1">
      <alignment horizontal="center" vertical="center" wrapText="1"/>
      <protection/>
    </xf>
    <xf numFmtId="0" fontId="6" fillId="35" borderId="68" xfId="51" applyFont="1" applyFill="1" applyBorder="1" applyAlignment="1">
      <alignment horizontal="center" vertical="center" wrapText="1"/>
      <protection/>
    </xf>
    <xf numFmtId="0" fontId="6" fillId="35" borderId="134" xfId="51" applyFont="1" applyFill="1" applyBorder="1" applyAlignment="1">
      <alignment horizontal="center" vertical="center" wrapText="1"/>
      <protection/>
    </xf>
    <xf numFmtId="0" fontId="16" fillId="35" borderId="70" xfId="0" applyFont="1" applyFill="1" applyBorder="1" applyAlignment="1">
      <alignment horizontal="center" vertical="center" wrapText="1"/>
    </xf>
    <xf numFmtId="0" fontId="16" fillId="35" borderId="73" xfId="0" applyFont="1" applyFill="1" applyBorder="1" applyAlignment="1">
      <alignment horizontal="center" vertical="center" wrapText="1"/>
    </xf>
    <xf numFmtId="0" fontId="0" fillId="35" borderId="70" xfId="0" applyFill="1" applyBorder="1" applyAlignment="1">
      <alignment horizontal="center" vertical="center" wrapText="1"/>
    </xf>
    <xf numFmtId="0" fontId="0" fillId="35" borderId="72" xfId="0" applyFill="1" applyBorder="1" applyAlignment="1">
      <alignment horizontal="center" vertical="center" wrapText="1"/>
    </xf>
    <xf numFmtId="0" fontId="0" fillId="35" borderId="144" xfId="0" applyFill="1" applyBorder="1" applyAlignment="1">
      <alignment horizontal="center" vertical="center" wrapText="1"/>
    </xf>
    <xf numFmtId="0" fontId="0" fillId="35" borderId="122" xfId="0" applyFill="1" applyBorder="1" applyAlignment="1">
      <alignment horizontal="center" vertical="center" wrapText="1"/>
    </xf>
    <xf numFmtId="0" fontId="16" fillId="35" borderId="66" xfId="0" applyFont="1" applyFill="1" applyBorder="1" applyAlignment="1">
      <alignment horizontal="center" vertical="center" wrapText="1"/>
    </xf>
    <xf numFmtId="0" fontId="16" fillId="35" borderId="145" xfId="0" applyFont="1" applyFill="1" applyBorder="1" applyAlignment="1">
      <alignment horizontal="center" vertical="center" wrapText="1"/>
    </xf>
    <xf numFmtId="0" fontId="16" fillId="35" borderId="117" xfId="0" applyFont="1" applyFill="1" applyBorder="1" applyAlignment="1">
      <alignment horizontal="center" vertical="center" wrapText="1"/>
    </xf>
    <xf numFmtId="0" fontId="16" fillId="35" borderId="146" xfId="0" applyFont="1" applyFill="1" applyBorder="1" applyAlignment="1">
      <alignment horizontal="center" vertical="center" wrapText="1"/>
    </xf>
    <xf numFmtId="0" fontId="16" fillId="35" borderId="139" xfId="0" applyFont="1" applyFill="1" applyBorder="1" applyAlignment="1">
      <alignment horizontal="left" vertical="center"/>
    </xf>
    <xf numFmtId="0" fontId="16" fillId="35" borderId="140" xfId="0" applyFont="1" applyFill="1" applyBorder="1" applyAlignment="1">
      <alignment horizontal="left" vertical="center"/>
    </xf>
    <xf numFmtId="0" fontId="16" fillId="35" borderId="96" xfId="0" applyFont="1" applyFill="1" applyBorder="1" applyAlignment="1">
      <alignment horizontal="center" vertical="center" wrapText="1"/>
    </xf>
    <xf numFmtId="0" fontId="16" fillId="35" borderId="112" xfId="0" applyFont="1" applyFill="1" applyBorder="1" applyAlignment="1">
      <alignment horizontal="center" vertical="center" wrapText="1"/>
    </xf>
    <xf numFmtId="0" fontId="16" fillId="35" borderId="70" xfId="0" applyFont="1" applyFill="1" applyBorder="1" applyAlignment="1">
      <alignment horizontal="left" vertical="center" wrapText="1"/>
    </xf>
    <xf numFmtId="0" fontId="16" fillId="35" borderId="102" xfId="0" applyFont="1" applyFill="1" applyBorder="1" applyAlignment="1">
      <alignment horizontal="center" vertical="center" wrapText="1"/>
    </xf>
    <xf numFmtId="0" fontId="16" fillId="35" borderId="115" xfId="0" applyFont="1" applyFill="1" applyBorder="1" applyAlignment="1">
      <alignment horizontal="center" vertical="center" wrapText="1"/>
    </xf>
    <xf numFmtId="0" fontId="0" fillId="35" borderId="70" xfId="0" applyFill="1" applyBorder="1" applyAlignment="1">
      <alignment horizontal="center" wrapText="1"/>
    </xf>
    <xf numFmtId="0" fontId="0" fillId="35" borderId="123" xfId="0" applyFill="1" applyBorder="1" applyAlignment="1">
      <alignment horizontal="center" vertical="center" wrapText="1"/>
    </xf>
    <xf numFmtId="0" fontId="0" fillId="35" borderId="147" xfId="0" applyFill="1" applyBorder="1" applyAlignment="1">
      <alignment horizontal="center" vertical="center" wrapText="1"/>
    </xf>
    <xf numFmtId="0" fontId="26" fillId="35" borderId="148" xfId="0" applyFont="1" applyFill="1" applyBorder="1" applyAlignment="1">
      <alignment horizontal="center" vertical="center"/>
    </xf>
    <xf numFmtId="0" fontId="26" fillId="35" borderId="101" xfId="0" applyFont="1" applyFill="1" applyBorder="1" applyAlignment="1">
      <alignment horizontal="center" vertical="center"/>
    </xf>
    <xf numFmtId="0" fontId="26" fillId="35" borderId="149" xfId="0" applyFont="1" applyFill="1" applyBorder="1" applyAlignment="1">
      <alignment horizontal="center" vertical="center"/>
    </xf>
    <xf numFmtId="0" fontId="0" fillId="35" borderId="125" xfId="0" applyFill="1" applyBorder="1" applyAlignment="1">
      <alignment horizontal="center" vertical="center" wrapText="1"/>
    </xf>
    <xf numFmtId="0" fontId="0" fillId="35" borderId="48" xfId="0" applyFill="1" applyBorder="1" applyAlignment="1">
      <alignment horizontal="center" vertical="center" wrapText="1"/>
    </xf>
    <xf numFmtId="0" fontId="0" fillId="35" borderId="53" xfId="0" applyFill="1" applyBorder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16" fillId="35" borderId="131" xfId="0" applyFont="1" applyFill="1" applyBorder="1" applyAlignment="1">
      <alignment horizontal="left" vertical="center"/>
    </xf>
    <xf numFmtId="0" fontId="16" fillId="35" borderId="132" xfId="0" applyFont="1" applyFill="1" applyBorder="1" applyAlignment="1">
      <alignment horizontal="left" vertical="center"/>
    </xf>
    <xf numFmtId="0" fontId="16" fillId="35" borderId="150" xfId="0" applyFont="1" applyFill="1" applyBorder="1" applyAlignment="1">
      <alignment horizontal="left" vertical="center"/>
    </xf>
    <xf numFmtId="0" fontId="0" fillId="35" borderId="151" xfId="0" applyFill="1" applyBorder="1" applyAlignment="1">
      <alignment horizontal="center" vertical="center" wrapText="1"/>
    </xf>
    <xf numFmtId="0" fontId="0" fillId="35" borderId="145" xfId="0" applyFill="1" applyBorder="1" applyAlignment="1">
      <alignment horizontal="center" vertical="center" wrapText="1"/>
    </xf>
    <xf numFmtId="0" fontId="0" fillId="35" borderId="152" xfId="0" applyFill="1" applyBorder="1" applyAlignment="1">
      <alignment horizontal="center" vertical="center" wrapText="1"/>
    </xf>
    <xf numFmtId="0" fontId="0" fillId="35" borderId="146" xfId="0" applyFill="1" applyBorder="1" applyAlignment="1">
      <alignment horizontal="center" vertical="center" wrapText="1"/>
    </xf>
    <xf numFmtId="0" fontId="16" fillId="35" borderId="70" xfId="0" applyFont="1" applyFill="1" applyBorder="1" applyAlignment="1">
      <alignment horizontal="left" vertical="center"/>
    </xf>
    <xf numFmtId="0" fontId="0" fillId="35" borderId="66" xfId="0" applyFill="1" applyBorder="1" applyAlignment="1">
      <alignment horizontal="center" vertical="center" wrapText="1"/>
    </xf>
    <xf numFmtId="0" fontId="0" fillId="35" borderId="102" xfId="0" applyFill="1" applyBorder="1" applyAlignment="1">
      <alignment horizontal="center" vertical="center" wrapText="1"/>
    </xf>
    <xf numFmtId="0" fontId="0" fillId="35" borderId="115" xfId="0" applyFill="1" applyBorder="1" applyAlignment="1">
      <alignment horizontal="center" vertical="center" wrapText="1"/>
    </xf>
    <xf numFmtId="0" fontId="0" fillId="35" borderId="66" xfId="0" applyFill="1" applyBorder="1" applyAlignment="1">
      <alignment horizontal="left" vertical="center"/>
    </xf>
    <xf numFmtId="0" fontId="0" fillId="35" borderId="145" xfId="0" applyFill="1" applyBorder="1" applyAlignment="1">
      <alignment horizontal="left" vertical="center"/>
    </xf>
    <xf numFmtId="0" fontId="0" fillId="35" borderId="153" xfId="0" applyFill="1" applyBorder="1" applyAlignment="1">
      <alignment horizontal="left" vertical="center"/>
    </xf>
    <xf numFmtId="0" fontId="25" fillId="0" borderId="70" xfId="0" applyFont="1" applyBorder="1" applyAlignment="1">
      <alignment horizontal="center" vertical="center" wrapText="1"/>
    </xf>
    <xf numFmtId="0" fontId="30" fillId="0" borderId="70" xfId="0" applyFont="1" applyBorder="1" applyAlignment="1">
      <alignment horizontal="center" vertical="center" wrapText="1"/>
    </xf>
    <xf numFmtId="0" fontId="30" fillId="0" borderId="67" xfId="0" applyFont="1" applyBorder="1" applyAlignment="1">
      <alignment horizontal="center" vertical="center" wrapText="1"/>
    </xf>
    <xf numFmtId="0" fontId="25" fillId="0" borderId="70" xfId="0" applyFont="1" applyBorder="1" applyAlignment="1">
      <alignment horizontal="right" vertical="center" wrapText="1"/>
    </xf>
    <xf numFmtId="0" fontId="25" fillId="0" borderId="139" xfId="0" applyFont="1" applyBorder="1" applyAlignment="1">
      <alignment horizontal="right" vertical="center" wrapText="1"/>
    </xf>
    <xf numFmtId="0" fontId="25" fillId="0" borderId="140" xfId="0" applyFont="1" applyBorder="1" applyAlignment="1">
      <alignment horizontal="left" vertical="center" wrapText="1"/>
    </xf>
    <xf numFmtId="0" fontId="25" fillId="0" borderId="72" xfId="0" applyFont="1" applyBorder="1" applyAlignment="1">
      <alignment horizontal="left" vertical="center" wrapText="1"/>
    </xf>
    <xf numFmtId="0" fontId="26" fillId="35" borderId="125" xfId="0" applyFont="1" applyFill="1" applyBorder="1" applyAlignment="1">
      <alignment horizontal="center" vertical="center"/>
    </xf>
    <xf numFmtId="0" fontId="26" fillId="35" borderId="53" xfId="0" applyFont="1" applyFill="1" applyBorder="1" applyAlignment="1">
      <alignment horizontal="center" vertical="center"/>
    </xf>
    <xf numFmtId="0" fontId="26" fillId="35" borderId="78" xfId="0" applyFont="1" applyFill="1" applyBorder="1" applyAlignment="1">
      <alignment horizontal="center" vertical="center"/>
    </xf>
    <xf numFmtId="0" fontId="0" fillId="35" borderId="84" xfId="0" applyFill="1" applyBorder="1" applyAlignment="1">
      <alignment horizontal="center" vertical="center" wrapText="1"/>
    </xf>
    <xf numFmtId="0" fontId="0" fillId="35" borderId="54" xfId="0" applyFill="1" applyBorder="1" applyAlignment="1">
      <alignment horizontal="center" vertical="center" wrapText="1"/>
    </xf>
    <xf numFmtId="0" fontId="0" fillId="35" borderId="27" xfId="0" applyFill="1" applyBorder="1" applyAlignment="1">
      <alignment horizontal="center" vertical="center" wrapText="1"/>
    </xf>
    <xf numFmtId="0" fontId="0" fillId="35" borderId="111" xfId="0" applyFill="1" applyBorder="1" applyAlignment="1">
      <alignment horizontal="center" vertical="center"/>
    </xf>
    <xf numFmtId="0" fontId="0" fillId="35" borderId="72" xfId="0" applyFill="1" applyBorder="1" applyAlignment="1">
      <alignment horizontal="center" vertical="center"/>
    </xf>
    <xf numFmtId="0" fontId="0" fillId="35" borderId="70" xfId="0" applyFill="1" applyBorder="1" applyAlignment="1">
      <alignment horizontal="center" vertical="center"/>
    </xf>
    <xf numFmtId="0" fontId="16" fillId="35" borderId="28" xfId="0" applyFont="1" applyFill="1" applyBorder="1" applyAlignment="1">
      <alignment horizontal="left" vertical="center"/>
    </xf>
    <xf numFmtId="0" fontId="9" fillId="35" borderId="154" xfId="52" applyFont="1" applyFill="1" applyBorder="1" applyAlignment="1">
      <alignment horizontal="right" vertical="center" wrapText="1"/>
      <protection/>
    </xf>
    <xf numFmtId="0" fontId="9" fillId="35" borderId="155" xfId="52" applyFont="1" applyFill="1" applyBorder="1" applyAlignment="1">
      <alignment horizontal="right" vertical="center" wrapText="1"/>
      <protection/>
    </xf>
    <xf numFmtId="0" fontId="9" fillId="35" borderId="156" xfId="52" applyFont="1" applyFill="1" applyBorder="1" applyAlignment="1">
      <alignment horizontal="right" vertical="center" wrapText="1"/>
      <protection/>
    </xf>
    <xf numFmtId="0" fontId="11" fillId="35" borderId="70" xfId="52" applyFont="1" applyFill="1" applyBorder="1" applyAlignment="1">
      <alignment horizontal="center" vertical="center" wrapText="1"/>
      <protection/>
    </xf>
    <xf numFmtId="0" fontId="11" fillId="35" borderId="139" xfId="52" applyFont="1" applyFill="1" applyBorder="1" applyAlignment="1">
      <alignment horizontal="center" vertical="center" wrapText="1"/>
      <protection/>
    </xf>
    <xf numFmtId="0" fontId="11" fillId="35" borderId="73" xfId="52" applyFont="1" applyFill="1" applyBorder="1" applyAlignment="1">
      <alignment horizontal="center" vertical="center" wrapText="1"/>
      <protection/>
    </xf>
    <xf numFmtId="0" fontId="11" fillId="35" borderId="114" xfId="51" applyFont="1" applyFill="1" applyBorder="1" applyAlignment="1">
      <alignment horizontal="center" vertical="center" wrapText="1"/>
      <protection/>
    </xf>
    <xf numFmtId="0" fontId="11" fillId="35" borderId="103" xfId="51" applyFont="1" applyFill="1" applyBorder="1" applyAlignment="1">
      <alignment horizontal="center" vertical="center" wrapText="1"/>
      <protection/>
    </xf>
    <xf numFmtId="0" fontId="9" fillId="35" borderId="157" xfId="52" applyFont="1" applyFill="1" applyBorder="1" applyAlignment="1">
      <alignment horizontal="right" vertical="center" wrapText="1"/>
      <protection/>
    </xf>
    <xf numFmtId="0" fontId="9" fillId="35" borderId="25" xfId="52" applyFont="1" applyFill="1" applyBorder="1" applyAlignment="1">
      <alignment horizontal="right" vertical="center" wrapText="1"/>
      <protection/>
    </xf>
    <xf numFmtId="0" fontId="9" fillId="35" borderId="18" xfId="52" applyFont="1" applyFill="1" applyBorder="1" applyAlignment="1">
      <alignment horizontal="center" vertical="center" wrapText="1"/>
      <protection/>
    </xf>
    <xf numFmtId="0" fontId="9" fillId="35" borderId="12" xfId="52" applyFont="1" applyFill="1" applyBorder="1" applyAlignment="1">
      <alignment horizontal="center" vertical="center" wrapText="1"/>
      <protection/>
    </xf>
    <xf numFmtId="0" fontId="9" fillId="35" borderId="17" xfId="52" applyFont="1" applyFill="1" applyBorder="1" applyAlignment="1">
      <alignment horizontal="center" vertical="center" wrapText="1"/>
      <protection/>
    </xf>
    <xf numFmtId="0" fontId="9" fillId="35" borderId="43" xfId="52" applyFont="1" applyFill="1" applyBorder="1" applyAlignment="1">
      <alignment horizontal="center" vertical="center" wrapText="1"/>
      <protection/>
    </xf>
    <xf numFmtId="0" fontId="9" fillId="35" borderId="11" xfId="52" applyFont="1" applyFill="1" applyBorder="1" applyAlignment="1">
      <alignment horizontal="center" vertical="center" wrapText="1"/>
      <protection/>
    </xf>
    <xf numFmtId="0" fontId="9" fillId="35" borderId="42" xfId="52" applyFont="1" applyFill="1" applyBorder="1" applyAlignment="1">
      <alignment horizontal="center" vertical="center" wrapText="1"/>
      <protection/>
    </xf>
    <xf numFmtId="0" fontId="9" fillId="35" borderId="106" xfId="52" applyFont="1" applyFill="1" applyBorder="1" applyAlignment="1">
      <alignment horizontal="center" vertical="center" wrapText="1"/>
      <protection/>
    </xf>
    <xf numFmtId="0" fontId="9" fillId="35" borderId="64" xfId="52" applyFont="1" applyFill="1" applyBorder="1" applyAlignment="1">
      <alignment horizontal="center" vertical="center" wrapText="1"/>
      <protection/>
    </xf>
    <xf numFmtId="0" fontId="9" fillId="35" borderId="107" xfId="52" applyFont="1" applyFill="1" applyBorder="1" applyAlignment="1">
      <alignment horizontal="center" vertical="center" wrapText="1"/>
      <protection/>
    </xf>
    <xf numFmtId="0" fontId="6" fillId="35" borderId="131" xfId="52" applyFont="1" applyFill="1" applyBorder="1" applyAlignment="1">
      <alignment horizontal="center" vertical="center" wrapText="1"/>
      <protection/>
    </xf>
    <xf numFmtId="0" fontId="6" fillId="35" borderId="132" xfId="52" applyFont="1" applyFill="1" applyBorder="1" applyAlignment="1">
      <alignment horizontal="center" vertical="center" wrapText="1"/>
      <protection/>
    </xf>
    <xf numFmtId="0" fontId="6" fillId="35" borderId="150" xfId="52" applyFont="1" applyFill="1" applyBorder="1" applyAlignment="1">
      <alignment horizontal="center" vertical="center" wrapText="1"/>
      <protection/>
    </xf>
    <xf numFmtId="0" fontId="11" fillId="35" borderId="119" xfId="52" applyFont="1" applyFill="1" applyBorder="1" applyAlignment="1">
      <alignment horizontal="center" vertical="center" wrapText="1"/>
      <protection/>
    </xf>
    <xf numFmtId="0" fontId="11" fillId="35" borderId="122" xfId="52" applyFont="1" applyFill="1" applyBorder="1" applyAlignment="1">
      <alignment horizontal="center" vertical="center" wrapText="1"/>
      <protection/>
    </xf>
    <xf numFmtId="0" fontId="11" fillId="35" borderId="123" xfId="52" applyFont="1" applyFill="1" applyBorder="1" applyAlignment="1">
      <alignment horizontal="center" vertical="center" wrapText="1"/>
      <protection/>
    </xf>
    <xf numFmtId="0" fontId="11" fillId="35" borderId="113" xfId="51" applyFont="1" applyFill="1" applyBorder="1" applyAlignment="1">
      <alignment horizontal="center" vertical="center" wrapText="1"/>
      <protection/>
    </xf>
    <xf numFmtId="0" fontId="11" fillId="35" borderId="130" xfId="51" applyFont="1" applyFill="1" applyBorder="1" applyAlignment="1">
      <alignment horizontal="center" vertical="center" wrapText="1"/>
      <protection/>
    </xf>
    <xf numFmtId="0" fontId="9" fillId="34" borderId="70" xfId="52" applyFont="1" applyFill="1" applyBorder="1" applyAlignment="1">
      <alignment horizontal="center" vertical="center" wrapText="1"/>
      <protection/>
    </xf>
    <xf numFmtId="0" fontId="13" fillId="34" borderId="70" xfId="52" applyFont="1" applyFill="1" applyBorder="1" applyAlignment="1">
      <alignment horizontal="center" vertical="center" wrapText="1"/>
      <protection/>
    </xf>
    <xf numFmtId="0" fontId="6" fillId="34" borderId="70" xfId="52" applyFont="1" applyFill="1" applyBorder="1" applyAlignment="1">
      <alignment horizontal="right" vertical="center" wrapText="1"/>
      <protection/>
    </xf>
    <xf numFmtId="0" fontId="6" fillId="34" borderId="139" xfId="52" applyFont="1" applyFill="1" applyBorder="1" applyAlignment="1">
      <alignment horizontal="right" vertical="center" wrapText="1"/>
      <protection/>
    </xf>
    <xf numFmtId="0" fontId="6" fillId="34" borderId="72" xfId="52" applyFont="1" applyFill="1" applyBorder="1" applyAlignment="1">
      <alignment horizontal="left" vertical="center" wrapText="1"/>
      <protection/>
    </xf>
    <xf numFmtId="0" fontId="6" fillId="34" borderId="70" xfId="52" applyFont="1" applyFill="1" applyBorder="1" applyAlignment="1">
      <alignment horizontal="left" vertical="center" wrapText="1"/>
      <protection/>
    </xf>
    <xf numFmtId="0" fontId="9" fillId="34" borderId="0" xfId="52" applyFont="1" applyFill="1" applyAlignment="1">
      <alignment horizontal="left" vertical="center" wrapText="1"/>
      <protection/>
    </xf>
    <xf numFmtId="0" fontId="11" fillId="35" borderId="18" xfId="51" applyFont="1" applyFill="1" applyBorder="1" applyAlignment="1">
      <alignment horizontal="center" vertical="center" wrapText="1"/>
      <protection/>
    </xf>
    <xf numFmtId="0" fontId="11" fillId="35" borderId="12" xfId="51" applyFont="1" applyFill="1" applyBorder="1" applyAlignment="1">
      <alignment horizontal="center" vertical="center" wrapText="1"/>
      <protection/>
    </xf>
    <xf numFmtId="0" fontId="11" fillId="35" borderId="17" xfId="51" applyFont="1" applyFill="1" applyBorder="1" applyAlignment="1">
      <alignment horizontal="center" vertical="center" wrapText="1"/>
      <protection/>
    </xf>
    <xf numFmtId="0" fontId="11" fillId="35" borderId="43" xfId="51" applyFont="1" applyFill="1" applyBorder="1" applyAlignment="1">
      <alignment horizontal="center" vertical="center" wrapText="1"/>
      <protection/>
    </xf>
    <xf numFmtId="0" fontId="11" fillId="35" borderId="11" xfId="51" applyFont="1" applyFill="1" applyBorder="1" applyAlignment="1">
      <alignment horizontal="center" vertical="center" wrapText="1"/>
      <protection/>
    </xf>
    <xf numFmtId="0" fontId="11" fillId="35" borderId="42" xfId="51" applyFont="1" applyFill="1" applyBorder="1" applyAlignment="1">
      <alignment horizontal="center" vertical="center" wrapText="1"/>
      <protection/>
    </xf>
    <xf numFmtId="0" fontId="11" fillId="35" borderId="106" xfId="51" applyFont="1" applyFill="1" applyBorder="1" applyAlignment="1">
      <alignment horizontal="center" vertical="center" wrapText="1"/>
      <protection/>
    </xf>
    <xf numFmtId="0" fontId="11" fillId="35" borderId="64" xfId="51" applyFont="1" applyFill="1" applyBorder="1" applyAlignment="1">
      <alignment horizontal="center" vertical="center" wrapText="1"/>
      <protection/>
    </xf>
    <xf numFmtId="0" fontId="11" fillId="35" borderId="107" xfId="51" applyFont="1" applyFill="1" applyBorder="1" applyAlignment="1">
      <alignment horizontal="center" vertical="center" wrapText="1"/>
      <protection/>
    </xf>
    <xf numFmtId="0" fontId="6" fillId="35" borderId="62" xfId="51" applyFont="1" applyFill="1" applyBorder="1" applyAlignment="1">
      <alignment horizontal="center" vertical="center" wrapText="1"/>
      <protection/>
    </xf>
    <xf numFmtId="0" fontId="6" fillId="35" borderId="105" xfId="51" applyFont="1" applyFill="1" applyBorder="1" applyAlignment="1">
      <alignment horizontal="center" vertical="center" wrapText="1"/>
      <protection/>
    </xf>
    <xf numFmtId="0" fontId="6" fillId="35" borderId="158" xfId="51" applyFont="1" applyFill="1" applyBorder="1" applyAlignment="1">
      <alignment horizontal="center" vertical="center" wrapText="1"/>
      <protection/>
    </xf>
    <xf numFmtId="0" fontId="9" fillId="35" borderId="159" xfId="51" applyFont="1" applyFill="1" applyBorder="1" applyAlignment="1">
      <alignment horizontal="center" vertical="center" wrapText="1"/>
      <protection/>
    </xf>
    <xf numFmtId="0" fontId="9" fillId="35" borderId="67" xfId="51" applyFont="1" applyFill="1" applyBorder="1" applyAlignment="1">
      <alignment horizontal="center" vertical="center" wrapText="1"/>
      <protection/>
    </xf>
    <xf numFmtId="0" fontId="9" fillId="35" borderId="146" xfId="51" applyFont="1" applyFill="1" applyBorder="1" applyAlignment="1">
      <alignment horizontal="center" vertical="center" wrapText="1"/>
      <protection/>
    </xf>
    <xf numFmtId="0" fontId="9" fillId="35" borderId="66" xfId="51" applyFont="1" applyFill="1" applyBorder="1" applyAlignment="1">
      <alignment horizontal="center" vertical="center" wrapText="1"/>
      <protection/>
    </xf>
    <xf numFmtId="0" fontId="9" fillId="35" borderId="160" xfId="51" applyFont="1" applyFill="1" applyBorder="1" applyAlignment="1">
      <alignment horizontal="center" vertical="center" wrapText="1"/>
      <protection/>
    </xf>
    <xf numFmtId="0" fontId="21" fillId="35" borderId="62" xfId="51" applyFont="1" applyFill="1" applyBorder="1" applyAlignment="1">
      <alignment horizontal="center" vertical="center" wrapText="1"/>
      <protection/>
    </xf>
    <xf numFmtId="0" fontId="6" fillId="34" borderId="145" xfId="52" applyFont="1" applyFill="1" applyBorder="1" applyAlignment="1">
      <alignment horizontal="center" vertical="center" wrapText="1"/>
      <protection/>
    </xf>
    <xf numFmtId="0" fontId="6" fillId="34" borderId="146" xfId="52" applyFont="1" applyFill="1" applyBorder="1" applyAlignment="1">
      <alignment horizontal="center" vertical="center" wrapText="1"/>
      <protection/>
    </xf>
    <xf numFmtId="0" fontId="6" fillId="34" borderId="140" xfId="52" applyFont="1" applyFill="1" applyBorder="1" applyAlignment="1">
      <alignment horizontal="right" vertical="center" wrapText="1"/>
      <protection/>
    </xf>
    <xf numFmtId="0" fontId="6" fillId="34" borderId="161" xfId="52" applyFont="1" applyFill="1" applyBorder="1" applyAlignment="1">
      <alignment horizontal="center" vertical="center" wrapText="1"/>
      <protection/>
    </xf>
    <xf numFmtId="0" fontId="6" fillId="34" borderId="0" xfId="52" applyFont="1" applyFill="1" applyAlignment="1">
      <alignment horizontal="center" vertical="center" wrapText="1"/>
      <protection/>
    </xf>
    <xf numFmtId="0" fontId="9" fillId="35" borderId="70" xfId="51" applyFont="1" applyFill="1" applyBorder="1" applyAlignment="1">
      <alignment horizontal="center" vertical="center" wrapText="1"/>
      <protection/>
    </xf>
    <xf numFmtId="0" fontId="9" fillId="35" borderId="28" xfId="51" applyFont="1" applyFill="1" applyBorder="1" applyAlignment="1">
      <alignment horizontal="center" vertical="center" wrapText="1"/>
      <protection/>
    </xf>
    <xf numFmtId="0" fontId="9" fillId="35" borderId="139" xfId="51" applyFont="1" applyFill="1" applyBorder="1" applyAlignment="1">
      <alignment horizontal="center" vertical="center" wrapText="1"/>
      <protection/>
    </xf>
    <xf numFmtId="0" fontId="32" fillId="35" borderId="100" xfId="51" applyFont="1" applyFill="1" applyBorder="1" applyAlignment="1">
      <alignment horizontal="center" vertical="center" wrapText="1"/>
      <protection/>
    </xf>
    <xf numFmtId="0" fontId="32" fillId="35" borderId="162" xfId="51" applyFont="1" applyFill="1" applyBorder="1" applyAlignment="1">
      <alignment horizontal="center" vertical="center" wrapText="1"/>
      <protection/>
    </xf>
    <xf numFmtId="0" fontId="9" fillId="35" borderId="62" xfId="51" applyFont="1" applyFill="1" applyBorder="1" applyAlignment="1">
      <alignment horizontal="center" vertical="center" wrapText="1"/>
      <protection/>
    </xf>
    <xf numFmtId="0" fontId="9" fillId="35" borderId="105" xfId="51" applyFont="1" applyFill="1" applyBorder="1" applyAlignment="1">
      <alignment horizontal="center" vertical="center" wrapText="1"/>
      <protection/>
    </xf>
    <xf numFmtId="0" fontId="9" fillId="35" borderId="158" xfId="51" applyFont="1" applyFill="1" applyBorder="1" applyAlignment="1">
      <alignment horizontal="center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Normalny 4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1"/>
  <sheetViews>
    <sheetView zoomScale="80" zoomScaleNormal="80" zoomScaleSheetLayoutView="80" zoomScalePageLayoutView="0" workbookViewId="0" topLeftCell="A10">
      <selection activeCell="U22" sqref="U22:U30"/>
    </sheetView>
  </sheetViews>
  <sheetFormatPr defaultColWidth="9.125" defaultRowHeight="12.75"/>
  <cols>
    <col min="1" max="1" width="3.625" style="1" customWidth="1"/>
    <col min="2" max="2" width="13.75390625" style="1" customWidth="1"/>
    <col min="3" max="3" width="7.875" style="2" customWidth="1"/>
    <col min="4" max="4" width="7.75390625" style="1" customWidth="1"/>
    <col min="5" max="5" width="11.75390625" style="1" customWidth="1"/>
    <col min="6" max="6" width="8.00390625" style="1" customWidth="1"/>
    <col min="7" max="7" width="6.875" style="1" customWidth="1"/>
    <col min="8" max="8" width="6.375" style="1" customWidth="1"/>
    <col min="9" max="9" width="6.875" style="1" customWidth="1"/>
    <col min="10" max="10" width="6.625" style="1" customWidth="1"/>
    <col min="11" max="12" width="8.00390625" style="1" customWidth="1"/>
    <col min="13" max="33" width="6.875" style="1" customWidth="1"/>
    <col min="34" max="34" width="6.625" style="1" customWidth="1"/>
    <col min="35" max="36" width="5.625" style="1" customWidth="1"/>
    <col min="37" max="16384" width="9.125" style="1" customWidth="1"/>
  </cols>
  <sheetData>
    <row r="1" spans="1:34" ht="16.5" customHeight="1" thickBot="1">
      <c r="A1" s="16" t="s">
        <v>20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</row>
    <row r="2" spans="1:36" ht="25.5" customHeight="1">
      <c r="A2" s="249" t="s">
        <v>53</v>
      </c>
      <c r="B2" s="250"/>
      <c r="C2" s="250"/>
      <c r="D2" s="250"/>
      <c r="E2" s="250"/>
      <c r="F2" s="250"/>
      <c r="G2" s="250"/>
      <c r="H2" s="253" t="s">
        <v>52</v>
      </c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4"/>
      <c r="AE2" s="255"/>
      <c r="AF2" s="38"/>
      <c r="AG2" s="38"/>
      <c r="AH2" s="38"/>
      <c r="AI2" s="38"/>
      <c r="AJ2" s="38"/>
    </row>
    <row r="3" spans="1:36" ht="16.5" customHeight="1" thickBot="1">
      <c r="A3" s="251"/>
      <c r="B3" s="252"/>
      <c r="C3" s="252"/>
      <c r="D3" s="252"/>
      <c r="E3" s="252"/>
      <c r="F3" s="252"/>
      <c r="G3" s="252"/>
      <c r="H3" s="256" t="s">
        <v>178</v>
      </c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8" t="s">
        <v>179</v>
      </c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9"/>
      <c r="AF3" s="37"/>
      <c r="AG3" s="37"/>
      <c r="AH3" s="37"/>
      <c r="AI3" s="37"/>
      <c r="AJ3" s="37"/>
    </row>
    <row r="4" spans="1:36" ht="18" customHeight="1" thickBot="1">
      <c r="A4" s="35"/>
      <c r="B4" s="35"/>
      <c r="C4" s="35"/>
      <c r="D4" s="35"/>
      <c r="E4" s="35"/>
      <c r="F4" s="35"/>
      <c r="G4" s="35"/>
      <c r="H4" s="36"/>
      <c r="I4" s="35"/>
      <c r="J4" s="35"/>
      <c r="K4" s="35"/>
      <c r="L4" s="35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</row>
    <row r="5" spans="1:36" ht="26.25" customHeight="1">
      <c r="A5" s="18" t="s">
        <v>20</v>
      </c>
      <c r="B5" s="221" t="s">
        <v>33</v>
      </c>
      <c r="C5" s="221" t="s">
        <v>32</v>
      </c>
      <c r="D5" s="224" t="s">
        <v>51</v>
      </c>
      <c r="E5" s="260"/>
      <c r="F5" s="263" t="s">
        <v>50</v>
      </c>
      <c r="G5" s="264"/>
      <c r="H5" s="267" t="s">
        <v>49</v>
      </c>
      <c r="I5" s="240"/>
      <c r="J5" s="269" t="s">
        <v>48</v>
      </c>
      <c r="K5" s="270"/>
      <c r="L5" s="270"/>
      <c r="M5" s="270"/>
      <c r="N5" s="270"/>
      <c r="O5" s="231"/>
      <c r="P5" s="239" t="s">
        <v>47</v>
      </c>
      <c r="Q5" s="248"/>
      <c r="R5" s="33" t="s">
        <v>46</v>
      </c>
      <c r="S5" s="32"/>
      <c r="T5" s="239" t="s">
        <v>45</v>
      </c>
      <c r="U5" s="248"/>
      <c r="V5" s="239" t="s">
        <v>44</v>
      </c>
      <c r="W5" s="248"/>
      <c r="X5" s="239" t="s">
        <v>43</v>
      </c>
      <c r="Y5" s="248"/>
      <c r="Z5" s="239" t="s">
        <v>42</v>
      </c>
      <c r="AA5" s="248"/>
      <c r="AB5" s="239" t="s">
        <v>41</v>
      </c>
      <c r="AC5" s="248"/>
      <c r="AD5" s="239" t="s">
        <v>40</v>
      </c>
      <c r="AE5" s="240"/>
      <c r="AI5" s="16"/>
      <c r="AJ5" s="16"/>
    </row>
    <row r="6" spans="1:36" ht="46.5" customHeight="1">
      <c r="A6" s="17" t="s">
        <v>29</v>
      </c>
      <c r="B6" s="222"/>
      <c r="C6" s="222"/>
      <c r="D6" s="261"/>
      <c r="E6" s="262"/>
      <c r="F6" s="265"/>
      <c r="G6" s="266"/>
      <c r="H6" s="268"/>
      <c r="I6" s="218"/>
      <c r="J6" s="243" t="s">
        <v>39</v>
      </c>
      <c r="K6" s="244"/>
      <c r="L6" s="245" t="s">
        <v>38</v>
      </c>
      <c r="M6" s="244"/>
      <c r="N6" s="245" t="s">
        <v>37</v>
      </c>
      <c r="O6" s="246"/>
      <c r="P6" s="241"/>
      <c r="Q6" s="233"/>
      <c r="R6" s="247" t="s">
        <v>36</v>
      </c>
      <c r="S6" s="246"/>
      <c r="T6" s="241"/>
      <c r="U6" s="233"/>
      <c r="V6" s="241"/>
      <c r="W6" s="233"/>
      <c r="X6" s="241"/>
      <c r="Y6" s="233"/>
      <c r="Z6" s="241"/>
      <c r="AA6" s="233"/>
      <c r="AB6" s="241"/>
      <c r="AC6" s="233"/>
      <c r="AD6" s="241"/>
      <c r="AE6" s="242"/>
      <c r="AI6" s="16"/>
      <c r="AJ6" s="16"/>
    </row>
    <row r="7" spans="1:36" s="2" customFormat="1" ht="20.25" customHeight="1" thickBot="1">
      <c r="A7" s="15" t="s">
        <v>20</v>
      </c>
      <c r="B7" s="223"/>
      <c r="C7" s="223"/>
      <c r="D7" s="31" t="s">
        <v>35</v>
      </c>
      <c r="E7" s="31" t="s">
        <v>34</v>
      </c>
      <c r="F7" s="14" t="s">
        <v>19</v>
      </c>
      <c r="G7" s="183" t="s">
        <v>18</v>
      </c>
      <c r="H7" s="88" t="s">
        <v>19</v>
      </c>
      <c r="I7" s="174" t="s">
        <v>18</v>
      </c>
      <c r="J7" s="97" t="s">
        <v>19</v>
      </c>
      <c r="K7" s="88" t="s">
        <v>18</v>
      </c>
      <c r="L7" s="89" t="s">
        <v>19</v>
      </c>
      <c r="M7" s="88" t="s">
        <v>18</v>
      </c>
      <c r="N7" s="89" t="s">
        <v>19</v>
      </c>
      <c r="O7" s="88" t="s">
        <v>18</v>
      </c>
      <c r="P7" s="136" t="s">
        <v>19</v>
      </c>
      <c r="Q7" s="85" t="s">
        <v>18</v>
      </c>
      <c r="R7" s="89" t="s">
        <v>19</v>
      </c>
      <c r="S7" s="88" t="s">
        <v>18</v>
      </c>
      <c r="T7" s="136" t="s">
        <v>19</v>
      </c>
      <c r="U7" s="85" t="s">
        <v>18</v>
      </c>
      <c r="V7" s="136" t="s">
        <v>19</v>
      </c>
      <c r="W7" s="85" t="s">
        <v>18</v>
      </c>
      <c r="X7" s="136" t="s">
        <v>19</v>
      </c>
      <c r="Y7" s="85" t="s">
        <v>18</v>
      </c>
      <c r="Z7" s="136" t="s">
        <v>19</v>
      </c>
      <c r="AA7" s="85" t="s">
        <v>18</v>
      </c>
      <c r="AB7" s="136" t="s">
        <v>19</v>
      </c>
      <c r="AC7" s="85" t="s">
        <v>18</v>
      </c>
      <c r="AD7" s="136" t="s">
        <v>19</v>
      </c>
      <c r="AE7" s="84" t="s">
        <v>18</v>
      </c>
      <c r="AI7" s="13"/>
      <c r="AJ7" s="13"/>
    </row>
    <row r="8" spans="1:36" ht="21" customHeight="1">
      <c r="A8" s="9">
        <v>1</v>
      </c>
      <c r="B8" s="8" t="s">
        <v>4</v>
      </c>
      <c r="C8" s="7" t="s">
        <v>17</v>
      </c>
      <c r="D8" s="28">
        <f aca="true" t="shared" si="0" ref="D8:D16">H8-F8</f>
        <v>-32</v>
      </c>
      <c r="E8" s="27">
        <f aca="true" t="shared" si="1" ref="E8:E17">100-(F8/H8%)</f>
        <v>-6.837606837606842</v>
      </c>
      <c r="F8" s="131">
        <v>500</v>
      </c>
      <c r="G8" s="184">
        <v>268</v>
      </c>
      <c r="H8" s="144">
        <v>468</v>
      </c>
      <c r="I8" s="145">
        <v>272</v>
      </c>
      <c r="J8" s="144">
        <v>447</v>
      </c>
      <c r="K8" s="142">
        <v>260</v>
      </c>
      <c r="L8" s="142">
        <v>27</v>
      </c>
      <c r="M8" s="142">
        <v>10</v>
      </c>
      <c r="N8" s="142">
        <v>21</v>
      </c>
      <c r="O8" s="142">
        <v>12</v>
      </c>
      <c r="P8" s="142">
        <v>0</v>
      </c>
      <c r="Q8" s="142">
        <v>0</v>
      </c>
      <c r="R8" s="142">
        <v>0</v>
      </c>
      <c r="S8" s="142">
        <v>0</v>
      </c>
      <c r="T8" s="142">
        <v>9</v>
      </c>
      <c r="U8" s="142">
        <v>6</v>
      </c>
      <c r="V8" s="142">
        <v>0</v>
      </c>
      <c r="W8" s="142">
        <v>0</v>
      </c>
      <c r="X8" s="142">
        <v>126</v>
      </c>
      <c r="Y8" s="142">
        <v>72</v>
      </c>
      <c r="Z8" s="142">
        <v>40</v>
      </c>
      <c r="AA8" s="142">
        <v>25</v>
      </c>
      <c r="AB8" s="142">
        <v>57</v>
      </c>
      <c r="AC8" s="142">
        <v>57</v>
      </c>
      <c r="AD8" s="142">
        <v>98</v>
      </c>
      <c r="AE8" s="145">
        <v>52</v>
      </c>
      <c r="AI8" s="6"/>
      <c r="AJ8" s="6"/>
    </row>
    <row r="9" spans="1:36" ht="21" customHeight="1">
      <c r="A9" s="12">
        <v>2</v>
      </c>
      <c r="B9" s="11" t="s">
        <v>16</v>
      </c>
      <c r="C9" s="10" t="s">
        <v>15</v>
      </c>
      <c r="D9" s="26">
        <f t="shared" si="0"/>
        <v>-21</v>
      </c>
      <c r="E9" s="25">
        <f t="shared" si="1"/>
        <v>-19.09090909090908</v>
      </c>
      <c r="F9" s="131">
        <v>131</v>
      </c>
      <c r="G9" s="185">
        <v>78</v>
      </c>
      <c r="H9" s="144">
        <v>110</v>
      </c>
      <c r="I9" s="145">
        <v>67</v>
      </c>
      <c r="J9" s="144">
        <v>105</v>
      </c>
      <c r="K9" s="142">
        <v>62</v>
      </c>
      <c r="L9" s="142">
        <v>5</v>
      </c>
      <c r="M9" s="142">
        <v>1</v>
      </c>
      <c r="N9" s="142">
        <v>5</v>
      </c>
      <c r="O9" s="142">
        <v>5</v>
      </c>
      <c r="P9" s="142">
        <v>110</v>
      </c>
      <c r="Q9" s="142">
        <v>67</v>
      </c>
      <c r="R9" s="142">
        <v>8</v>
      </c>
      <c r="S9" s="142">
        <v>6</v>
      </c>
      <c r="T9" s="142">
        <v>0</v>
      </c>
      <c r="U9" s="142">
        <v>0</v>
      </c>
      <c r="V9" s="142">
        <v>0</v>
      </c>
      <c r="W9" s="142">
        <v>0</v>
      </c>
      <c r="X9" s="142">
        <v>33</v>
      </c>
      <c r="Y9" s="142">
        <v>21</v>
      </c>
      <c r="Z9" s="142">
        <v>8</v>
      </c>
      <c r="AA9" s="142">
        <v>6</v>
      </c>
      <c r="AB9" s="142">
        <v>19</v>
      </c>
      <c r="AC9" s="142">
        <v>19</v>
      </c>
      <c r="AD9" s="142">
        <v>20</v>
      </c>
      <c r="AE9" s="145">
        <v>13</v>
      </c>
      <c r="AI9" s="6"/>
      <c r="AJ9" s="6"/>
    </row>
    <row r="10" spans="1:36" ht="21" customHeight="1">
      <c r="A10" s="12">
        <v>3</v>
      </c>
      <c r="B10" s="11" t="s">
        <v>14</v>
      </c>
      <c r="C10" s="10" t="s">
        <v>13</v>
      </c>
      <c r="D10" s="26">
        <f t="shared" si="0"/>
        <v>-3</v>
      </c>
      <c r="E10" s="25">
        <f t="shared" si="1"/>
        <v>-3.448275862068968</v>
      </c>
      <c r="F10" s="131">
        <v>90</v>
      </c>
      <c r="G10" s="185">
        <v>47</v>
      </c>
      <c r="H10" s="144">
        <v>87</v>
      </c>
      <c r="I10" s="145">
        <v>51</v>
      </c>
      <c r="J10" s="144">
        <v>83</v>
      </c>
      <c r="K10" s="142">
        <v>50</v>
      </c>
      <c r="L10" s="142">
        <v>1</v>
      </c>
      <c r="M10" s="142">
        <v>1</v>
      </c>
      <c r="N10" s="142">
        <v>4</v>
      </c>
      <c r="O10" s="142">
        <v>1</v>
      </c>
      <c r="P10" s="142">
        <v>65</v>
      </c>
      <c r="Q10" s="142">
        <v>38</v>
      </c>
      <c r="R10" s="142">
        <v>6</v>
      </c>
      <c r="S10" s="142">
        <v>3</v>
      </c>
      <c r="T10" s="142">
        <v>0</v>
      </c>
      <c r="U10" s="142">
        <v>0</v>
      </c>
      <c r="V10" s="142">
        <v>0</v>
      </c>
      <c r="W10" s="142">
        <v>0</v>
      </c>
      <c r="X10" s="142">
        <v>28</v>
      </c>
      <c r="Y10" s="142">
        <v>13</v>
      </c>
      <c r="Z10" s="142">
        <v>8</v>
      </c>
      <c r="AA10" s="142">
        <v>4</v>
      </c>
      <c r="AB10" s="142">
        <v>15</v>
      </c>
      <c r="AC10" s="142">
        <v>15</v>
      </c>
      <c r="AD10" s="142">
        <v>18</v>
      </c>
      <c r="AE10" s="145">
        <v>11</v>
      </c>
      <c r="AI10" s="6"/>
      <c r="AJ10" s="6"/>
    </row>
    <row r="11" spans="1:36" ht="21" customHeight="1">
      <c r="A11" s="12">
        <v>4</v>
      </c>
      <c r="B11" s="11" t="s">
        <v>12</v>
      </c>
      <c r="C11" s="10" t="s">
        <v>11</v>
      </c>
      <c r="D11" s="26">
        <f t="shared" si="0"/>
        <v>13</v>
      </c>
      <c r="E11" s="25">
        <f t="shared" si="1"/>
        <v>14.772727272727266</v>
      </c>
      <c r="F11" s="131">
        <v>75</v>
      </c>
      <c r="G11" s="185">
        <v>54</v>
      </c>
      <c r="H11" s="144">
        <v>88</v>
      </c>
      <c r="I11" s="145">
        <v>57</v>
      </c>
      <c r="J11" s="144">
        <v>80</v>
      </c>
      <c r="K11" s="142">
        <v>51</v>
      </c>
      <c r="L11" s="142">
        <v>3</v>
      </c>
      <c r="M11" s="142">
        <v>0</v>
      </c>
      <c r="N11" s="142">
        <v>8</v>
      </c>
      <c r="O11" s="142">
        <v>6</v>
      </c>
      <c r="P11" s="142">
        <v>88</v>
      </c>
      <c r="Q11" s="142">
        <v>57</v>
      </c>
      <c r="R11" s="142">
        <v>10</v>
      </c>
      <c r="S11" s="142">
        <v>4</v>
      </c>
      <c r="T11" s="142">
        <v>3</v>
      </c>
      <c r="U11" s="142">
        <v>2</v>
      </c>
      <c r="V11" s="142">
        <v>0</v>
      </c>
      <c r="W11" s="142">
        <v>0</v>
      </c>
      <c r="X11" s="142">
        <v>29</v>
      </c>
      <c r="Y11" s="142">
        <v>21</v>
      </c>
      <c r="Z11" s="142">
        <v>13</v>
      </c>
      <c r="AA11" s="142">
        <v>10</v>
      </c>
      <c r="AB11" s="142">
        <v>16</v>
      </c>
      <c r="AC11" s="142">
        <v>16</v>
      </c>
      <c r="AD11" s="142">
        <v>16</v>
      </c>
      <c r="AE11" s="145">
        <v>8</v>
      </c>
      <c r="AI11" s="6"/>
      <c r="AJ11" s="6"/>
    </row>
    <row r="12" spans="1:36" ht="21" customHeight="1">
      <c r="A12" s="12">
        <v>5</v>
      </c>
      <c r="B12" s="11" t="s">
        <v>10</v>
      </c>
      <c r="C12" s="10" t="s">
        <v>9</v>
      </c>
      <c r="D12" s="26">
        <f t="shared" si="0"/>
        <v>-1</v>
      </c>
      <c r="E12" s="25">
        <f t="shared" si="1"/>
        <v>-1.17647058823529</v>
      </c>
      <c r="F12" s="131">
        <v>86</v>
      </c>
      <c r="G12" s="185">
        <v>54</v>
      </c>
      <c r="H12" s="144">
        <v>85</v>
      </c>
      <c r="I12" s="145">
        <v>62</v>
      </c>
      <c r="J12" s="144">
        <v>80</v>
      </c>
      <c r="K12" s="142">
        <v>58</v>
      </c>
      <c r="L12" s="142">
        <v>1</v>
      </c>
      <c r="M12" s="142">
        <v>1</v>
      </c>
      <c r="N12" s="142">
        <v>5</v>
      </c>
      <c r="O12" s="142">
        <v>4</v>
      </c>
      <c r="P12" s="142">
        <v>85</v>
      </c>
      <c r="Q12" s="142">
        <v>62</v>
      </c>
      <c r="R12" s="142">
        <v>11</v>
      </c>
      <c r="S12" s="142">
        <v>7</v>
      </c>
      <c r="T12" s="142">
        <v>0</v>
      </c>
      <c r="U12" s="142">
        <v>0</v>
      </c>
      <c r="V12" s="142">
        <v>0</v>
      </c>
      <c r="W12" s="142">
        <v>0</v>
      </c>
      <c r="X12" s="142">
        <v>16</v>
      </c>
      <c r="Y12" s="142">
        <v>10</v>
      </c>
      <c r="Z12" s="142">
        <v>5</v>
      </c>
      <c r="AA12" s="142">
        <v>4</v>
      </c>
      <c r="AB12" s="142">
        <v>11</v>
      </c>
      <c r="AC12" s="142">
        <v>11</v>
      </c>
      <c r="AD12" s="142">
        <v>18</v>
      </c>
      <c r="AE12" s="145">
        <v>16</v>
      </c>
      <c r="AI12" s="6"/>
      <c r="AJ12" s="6"/>
    </row>
    <row r="13" spans="1:36" ht="21" customHeight="1">
      <c r="A13" s="12">
        <v>6</v>
      </c>
      <c r="B13" s="11" t="s">
        <v>8</v>
      </c>
      <c r="C13" s="10" t="s">
        <v>7</v>
      </c>
      <c r="D13" s="26">
        <f t="shared" si="0"/>
        <v>-14</v>
      </c>
      <c r="E13" s="25">
        <f t="shared" si="1"/>
        <v>-21.875</v>
      </c>
      <c r="F13" s="131">
        <v>78</v>
      </c>
      <c r="G13" s="185">
        <v>47</v>
      </c>
      <c r="H13" s="144">
        <v>64</v>
      </c>
      <c r="I13" s="145">
        <v>43</v>
      </c>
      <c r="J13" s="144">
        <v>60</v>
      </c>
      <c r="K13" s="142">
        <v>40</v>
      </c>
      <c r="L13" s="142">
        <v>6</v>
      </c>
      <c r="M13" s="142">
        <v>3</v>
      </c>
      <c r="N13" s="142">
        <v>4</v>
      </c>
      <c r="O13" s="142">
        <v>3</v>
      </c>
      <c r="P13" s="142">
        <v>64</v>
      </c>
      <c r="Q13" s="142">
        <v>43</v>
      </c>
      <c r="R13" s="142">
        <v>8</v>
      </c>
      <c r="S13" s="142">
        <v>7</v>
      </c>
      <c r="T13" s="142">
        <v>3</v>
      </c>
      <c r="U13" s="142">
        <v>2</v>
      </c>
      <c r="V13" s="142">
        <v>0</v>
      </c>
      <c r="W13" s="142">
        <v>0</v>
      </c>
      <c r="X13" s="142">
        <v>22</v>
      </c>
      <c r="Y13" s="142">
        <v>14</v>
      </c>
      <c r="Z13" s="142">
        <v>7</v>
      </c>
      <c r="AA13" s="142">
        <v>5</v>
      </c>
      <c r="AB13" s="142">
        <v>9</v>
      </c>
      <c r="AC13" s="142">
        <v>9</v>
      </c>
      <c r="AD13" s="142">
        <v>17</v>
      </c>
      <c r="AE13" s="145">
        <v>10</v>
      </c>
      <c r="AI13" s="6"/>
      <c r="AJ13" s="6"/>
    </row>
    <row r="14" spans="1:36" ht="21" customHeight="1">
      <c r="A14" s="12">
        <v>7</v>
      </c>
      <c r="B14" s="11" t="s">
        <v>6</v>
      </c>
      <c r="C14" s="10" t="s">
        <v>5</v>
      </c>
      <c r="D14" s="26">
        <f t="shared" si="0"/>
        <v>-7</v>
      </c>
      <c r="E14" s="25">
        <f t="shared" si="1"/>
        <v>-3.932584269662925</v>
      </c>
      <c r="F14" s="131">
        <v>185</v>
      </c>
      <c r="G14" s="185">
        <v>110</v>
      </c>
      <c r="H14" s="144">
        <v>178</v>
      </c>
      <c r="I14" s="145">
        <v>115</v>
      </c>
      <c r="J14" s="144">
        <v>160</v>
      </c>
      <c r="K14" s="142">
        <v>100</v>
      </c>
      <c r="L14" s="142">
        <v>7</v>
      </c>
      <c r="M14" s="142">
        <v>4</v>
      </c>
      <c r="N14" s="142">
        <v>18</v>
      </c>
      <c r="O14" s="142">
        <v>15</v>
      </c>
      <c r="P14" s="142">
        <v>116</v>
      </c>
      <c r="Q14" s="142">
        <v>77</v>
      </c>
      <c r="R14" s="142">
        <v>9</v>
      </c>
      <c r="S14" s="142">
        <v>6</v>
      </c>
      <c r="T14" s="142">
        <v>1</v>
      </c>
      <c r="U14" s="142">
        <v>1</v>
      </c>
      <c r="V14" s="142">
        <v>0</v>
      </c>
      <c r="W14" s="142">
        <v>0</v>
      </c>
      <c r="X14" s="142">
        <v>54</v>
      </c>
      <c r="Y14" s="142">
        <v>37</v>
      </c>
      <c r="Z14" s="142">
        <v>27</v>
      </c>
      <c r="AA14" s="142">
        <v>20</v>
      </c>
      <c r="AB14" s="142">
        <v>37</v>
      </c>
      <c r="AC14" s="142">
        <v>37</v>
      </c>
      <c r="AD14" s="142">
        <v>31</v>
      </c>
      <c r="AE14" s="145">
        <v>20</v>
      </c>
      <c r="AI14" s="6"/>
      <c r="AJ14" s="6"/>
    </row>
    <row r="15" spans="1:36" ht="21" customHeight="1">
      <c r="A15" s="12">
        <v>8</v>
      </c>
      <c r="B15" s="11" t="s">
        <v>4</v>
      </c>
      <c r="C15" s="10" t="s">
        <v>3</v>
      </c>
      <c r="D15" s="26">
        <f t="shared" si="0"/>
        <v>-16</v>
      </c>
      <c r="E15" s="25">
        <f t="shared" si="1"/>
        <v>-12.403100775193792</v>
      </c>
      <c r="F15" s="131">
        <v>145</v>
      </c>
      <c r="G15" s="185">
        <v>91</v>
      </c>
      <c r="H15" s="144">
        <v>129</v>
      </c>
      <c r="I15" s="145">
        <v>78</v>
      </c>
      <c r="J15" s="144">
        <v>120</v>
      </c>
      <c r="K15" s="142">
        <v>74</v>
      </c>
      <c r="L15" s="142">
        <v>8</v>
      </c>
      <c r="M15" s="142">
        <v>2</v>
      </c>
      <c r="N15" s="142">
        <v>9</v>
      </c>
      <c r="O15" s="142">
        <v>4</v>
      </c>
      <c r="P15" s="142">
        <v>129</v>
      </c>
      <c r="Q15" s="142">
        <v>78</v>
      </c>
      <c r="R15" s="142">
        <v>6</v>
      </c>
      <c r="S15" s="142">
        <v>3</v>
      </c>
      <c r="T15" s="142">
        <v>3</v>
      </c>
      <c r="U15" s="142">
        <v>0</v>
      </c>
      <c r="V15" s="142">
        <v>0</v>
      </c>
      <c r="W15" s="142">
        <v>0</v>
      </c>
      <c r="X15" s="142">
        <v>27</v>
      </c>
      <c r="Y15" s="142">
        <v>18</v>
      </c>
      <c r="Z15" s="142">
        <v>16</v>
      </c>
      <c r="AA15" s="142">
        <v>10</v>
      </c>
      <c r="AB15" s="142">
        <v>10</v>
      </c>
      <c r="AC15" s="142">
        <v>10</v>
      </c>
      <c r="AD15" s="142">
        <v>31</v>
      </c>
      <c r="AE15" s="145">
        <v>16</v>
      </c>
      <c r="AI15" s="6"/>
      <c r="AJ15" s="6"/>
    </row>
    <row r="16" spans="1:36" ht="21" customHeight="1" thickBot="1">
      <c r="A16" s="9">
        <v>9</v>
      </c>
      <c r="B16" s="8" t="s">
        <v>2</v>
      </c>
      <c r="C16" s="7" t="s">
        <v>1</v>
      </c>
      <c r="D16" s="24">
        <f t="shared" si="0"/>
        <v>-32</v>
      </c>
      <c r="E16" s="23">
        <f t="shared" si="1"/>
        <v>-22.535211267605646</v>
      </c>
      <c r="F16" s="131">
        <v>174</v>
      </c>
      <c r="G16" s="186">
        <v>108</v>
      </c>
      <c r="H16" s="144">
        <v>142</v>
      </c>
      <c r="I16" s="145">
        <v>88</v>
      </c>
      <c r="J16" s="144">
        <v>136</v>
      </c>
      <c r="K16" s="142">
        <v>84</v>
      </c>
      <c r="L16" s="142">
        <v>9</v>
      </c>
      <c r="M16" s="142">
        <v>2</v>
      </c>
      <c r="N16" s="142">
        <v>6</v>
      </c>
      <c r="O16" s="142">
        <v>4</v>
      </c>
      <c r="P16" s="142">
        <v>142</v>
      </c>
      <c r="Q16" s="142">
        <v>88</v>
      </c>
      <c r="R16" s="142">
        <v>15</v>
      </c>
      <c r="S16" s="142">
        <v>11</v>
      </c>
      <c r="T16" s="142">
        <v>3</v>
      </c>
      <c r="U16" s="142">
        <v>1</v>
      </c>
      <c r="V16" s="142">
        <v>1</v>
      </c>
      <c r="W16" s="142">
        <v>1</v>
      </c>
      <c r="X16" s="142">
        <v>36</v>
      </c>
      <c r="Y16" s="142">
        <v>19</v>
      </c>
      <c r="Z16" s="142">
        <v>15</v>
      </c>
      <c r="AA16" s="142">
        <v>11</v>
      </c>
      <c r="AB16" s="142">
        <v>21</v>
      </c>
      <c r="AC16" s="142">
        <v>21</v>
      </c>
      <c r="AD16" s="142">
        <v>21</v>
      </c>
      <c r="AE16" s="145">
        <v>11</v>
      </c>
      <c r="AI16" s="6"/>
      <c r="AJ16" s="6"/>
    </row>
    <row r="17" spans="1:36" ht="24" customHeight="1" thickBot="1">
      <c r="A17" s="5"/>
      <c r="B17" s="219" t="s">
        <v>0</v>
      </c>
      <c r="C17" s="220"/>
      <c r="D17" s="19">
        <f>D8+D9+D10+D11+D12+D13+D14+D15+D16</f>
        <v>-113</v>
      </c>
      <c r="E17" s="22">
        <f t="shared" si="1"/>
        <v>-8.364174685418206</v>
      </c>
      <c r="F17" s="21">
        <f>F8+F9+F10+F11+F12+F13+F14+F15+F16</f>
        <v>1464</v>
      </c>
      <c r="G17" s="20">
        <f>G8+G9+G10+G11+G12+G13+G14+G15+G16</f>
        <v>857</v>
      </c>
      <c r="H17" s="175">
        <f>H8+H9+H10+H11+H12+H13+H14+H15+H16</f>
        <v>1351</v>
      </c>
      <c r="I17" s="175">
        <f>I8+I9+I10+I11+I12+I13+I14+I15+I16</f>
        <v>833</v>
      </c>
      <c r="J17" s="175">
        <f aca="true" t="shared" si="2" ref="J17:AE17">J8+J9+J10+J11+J12+J13+J14+J15+J16</f>
        <v>1271</v>
      </c>
      <c r="K17" s="175">
        <f t="shared" si="2"/>
        <v>779</v>
      </c>
      <c r="L17" s="175">
        <f t="shared" si="2"/>
        <v>67</v>
      </c>
      <c r="M17" s="175">
        <f t="shared" si="2"/>
        <v>24</v>
      </c>
      <c r="N17" s="175">
        <f t="shared" si="2"/>
        <v>80</v>
      </c>
      <c r="O17" s="175">
        <f t="shared" si="2"/>
        <v>54</v>
      </c>
      <c r="P17" s="175">
        <f t="shared" si="2"/>
        <v>799</v>
      </c>
      <c r="Q17" s="175">
        <f t="shared" si="2"/>
        <v>510</v>
      </c>
      <c r="R17" s="175">
        <f t="shared" si="2"/>
        <v>73</v>
      </c>
      <c r="S17" s="175">
        <f t="shared" si="2"/>
        <v>47</v>
      </c>
      <c r="T17" s="175">
        <f t="shared" si="2"/>
        <v>22</v>
      </c>
      <c r="U17" s="175">
        <f t="shared" si="2"/>
        <v>12</v>
      </c>
      <c r="V17" s="175">
        <f t="shared" si="2"/>
        <v>1</v>
      </c>
      <c r="W17" s="175">
        <f t="shared" si="2"/>
        <v>1</v>
      </c>
      <c r="X17" s="175">
        <f t="shared" si="2"/>
        <v>371</v>
      </c>
      <c r="Y17" s="175">
        <f t="shared" si="2"/>
        <v>225</v>
      </c>
      <c r="Z17" s="175">
        <f t="shared" si="2"/>
        <v>139</v>
      </c>
      <c r="AA17" s="175">
        <f t="shared" si="2"/>
        <v>95</v>
      </c>
      <c r="AB17" s="175">
        <f t="shared" si="2"/>
        <v>195</v>
      </c>
      <c r="AC17" s="175">
        <f t="shared" si="2"/>
        <v>195</v>
      </c>
      <c r="AD17" s="175">
        <f t="shared" si="2"/>
        <v>270</v>
      </c>
      <c r="AE17" s="176">
        <f t="shared" si="2"/>
        <v>157</v>
      </c>
      <c r="AI17" s="3"/>
      <c r="AJ17" s="3"/>
    </row>
    <row r="18" ht="39" customHeight="1" thickBot="1"/>
    <row r="19" spans="1:28" ht="21" customHeight="1">
      <c r="A19" s="18" t="s">
        <v>20</v>
      </c>
      <c r="B19" s="221" t="s">
        <v>33</v>
      </c>
      <c r="C19" s="224" t="s">
        <v>32</v>
      </c>
      <c r="D19" s="227" t="s">
        <v>31</v>
      </c>
      <c r="E19" s="228"/>
      <c r="F19" s="231" t="s">
        <v>30</v>
      </c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28"/>
      <c r="V19" s="16"/>
      <c r="W19" s="16"/>
      <c r="X19" s="16"/>
      <c r="Y19" s="16"/>
      <c r="Z19" s="16"/>
      <c r="AA19" s="16"/>
      <c r="AB19" s="16"/>
    </row>
    <row r="20" spans="1:28" ht="63.75" customHeight="1">
      <c r="A20" s="17" t="s">
        <v>29</v>
      </c>
      <c r="B20" s="222"/>
      <c r="C20" s="225"/>
      <c r="D20" s="229"/>
      <c r="E20" s="230"/>
      <c r="F20" s="233" t="s">
        <v>28</v>
      </c>
      <c r="G20" s="234"/>
      <c r="H20" s="234" t="s">
        <v>27</v>
      </c>
      <c r="I20" s="234"/>
      <c r="J20" s="235" t="s">
        <v>26</v>
      </c>
      <c r="K20" s="235"/>
      <c r="L20" s="217" t="s">
        <v>25</v>
      </c>
      <c r="M20" s="236"/>
      <c r="N20" s="237" t="s">
        <v>24</v>
      </c>
      <c r="O20" s="236"/>
      <c r="P20" s="237" t="s">
        <v>23</v>
      </c>
      <c r="Q20" s="238"/>
      <c r="R20" s="234" t="s">
        <v>22</v>
      </c>
      <c r="S20" s="234"/>
      <c r="T20" s="217" t="s">
        <v>21</v>
      </c>
      <c r="U20" s="218"/>
      <c r="V20" s="16"/>
      <c r="W20" s="16"/>
      <c r="X20" s="16"/>
      <c r="Y20" s="16"/>
      <c r="Z20" s="16"/>
      <c r="AA20" s="16"/>
      <c r="AB20" s="16"/>
    </row>
    <row r="21" spans="1:28" ht="21" customHeight="1" thickBot="1">
      <c r="A21" s="15" t="s">
        <v>20</v>
      </c>
      <c r="B21" s="223"/>
      <c r="C21" s="226"/>
      <c r="D21" s="135" t="s">
        <v>19</v>
      </c>
      <c r="E21" s="84" t="s">
        <v>18</v>
      </c>
      <c r="F21" s="85" t="s">
        <v>19</v>
      </c>
      <c r="G21" s="85" t="s">
        <v>18</v>
      </c>
      <c r="H21" s="136" t="s">
        <v>19</v>
      </c>
      <c r="I21" s="85" t="s">
        <v>18</v>
      </c>
      <c r="J21" s="136" t="s">
        <v>19</v>
      </c>
      <c r="K21" s="85" t="s">
        <v>18</v>
      </c>
      <c r="L21" s="89" t="s">
        <v>19</v>
      </c>
      <c r="M21" s="88" t="s">
        <v>18</v>
      </c>
      <c r="N21" s="89" t="s">
        <v>19</v>
      </c>
      <c r="O21" s="88" t="s">
        <v>18</v>
      </c>
      <c r="P21" s="89" t="s">
        <v>19</v>
      </c>
      <c r="Q21" s="88" t="s">
        <v>18</v>
      </c>
      <c r="R21" s="136" t="s">
        <v>19</v>
      </c>
      <c r="S21" s="85" t="s">
        <v>18</v>
      </c>
      <c r="T21" s="89" t="s">
        <v>19</v>
      </c>
      <c r="U21" s="96" t="s">
        <v>18</v>
      </c>
      <c r="V21" s="13"/>
      <c r="W21" s="13"/>
      <c r="X21" s="13"/>
      <c r="Y21" s="13"/>
      <c r="Z21" s="13"/>
      <c r="AA21" s="13"/>
      <c r="AB21" s="13"/>
    </row>
    <row r="22" spans="1:28" ht="21" customHeight="1">
      <c r="A22" s="9">
        <v>1</v>
      </c>
      <c r="B22" s="8" t="s">
        <v>4</v>
      </c>
      <c r="C22" s="180" t="s">
        <v>17</v>
      </c>
      <c r="D22" s="144">
        <v>372</v>
      </c>
      <c r="E22" s="145">
        <v>216</v>
      </c>
      <c r="F22" s="144">
        <v>85</v>
      </c>
      <c r="G22" s="142">
        <v>52</v>
      </c>
      <c r="H22" s="142">
        <v>31</v>
      </c>
      <c r="I22" s="142">
        <v>16</v>
      </c>
      <c r="J22" s="142">
        <v>202</v>
      </c>
      <c r="K22" s="142">
        <v>127</v>
      </c>
      <c r="L22" s="142">
        <v>140</v>
      </c>
      <c r="M22" s="142">
        <v>63</v>
      </c>
      <c r="N22" s="142">
        <v>34</v>
      </c>
      <c r="O22" s="142">
        <v>23</v>
      </c>
      <c r="P22" s="142">
        <v>89</v>
      </c>
      <c r="Q22" s="142">
        <v>74</v>
      </c>
      <c r="R22" s="142">
        <v>1</v>
      </c>
      <c r="S22" s="142">
        <v>1</v>
      </c>
      <c r="T22" s="142">
        <v>63</v>
      </c>
      <c r="U22" s="145">
        <v>31</v>
      </c>
      <c r="V22" s="6"/>
      <c r="W22" s="6"/>
      <c r="X22" s="6"/>
      <c r="Y22" s="6"/>
      <c r="Z22" s="6"/>
      <c r="AA22" s="6"/>
      <c r="AB22" s="6"/>
    </row>
    <row r="23" spans="1:28" ht="21" customHeight="1">
      <c r="A23" s="12">
        <v>2</v>
      </c>
      <c r="B23" s="11" t="s">
        <v>16</v>
      </c>
      <c r="C23" s="181" t="s">
        <v>15</v>
      </c>
      <c r="D23" s="144">
        <v>91</v>
      </c>
      <c r="E23" s="145">
        <v>58</v>
      </c>
      <c r="F23" s="144">
        <v>35</v>
      </c>
      <c r="G23" s="142">
        <v>27</v>
      </c>
      <c r="H23" s="142">
        <v>14</v>
      </c>
      <c r="I23" s="142">
        <v>12</v>
      </c>
      <c r="J23" s="142">
        <v>47</v>
      </c>
      <c r="K23" s="142">
        <v>29</v>
      </c>
      <c r="L23" s="142">
        <v>22</v>
      </c>
      <c r="M23" s="142">
        <v>8</v>
      </c>
      <c r="N23" s="142">
        <v>6</v>
      </c>
      <c r="O23" s="142">
        <v>5</v>
      </c>
      <c r="P23" s="142">
        <v>27</v>
      </c>
      <c r="Q23" s="142">
        <v>25</v>
      </c>
      <c r="R23" s="142">
        <v>0</v>
      </c>
      <c r="S23" s="142">
        <v>0</v>
      </c>
      <c r="T23" s="142">
        <v>7</v>
      </c>
      <c r="U23" s="145">
        <v>3</v>
      </c>
      <c r="V23" s="6"/>
      <c r="W23" s="6"/>
      <c r="X23" s="6"/>
      <c r="Y23" s="6"/>
      <c r="Z23" s="6"/>
      <c r="AA23" s="6"/>
      <c r="AB23" s="6"/>
    </row>
    <row r="24" spans="1:28" ht="21" customHeight="1">
      <c r="A24" s="12">
        <v>3</v>
      </c>
      <c r="B24" s="11" t="s">
        <v>14</v>
      </c>
      <c r="C24" s="181" t="s">
        <v>13</v>
      </c>
      <c r="D24" s="144">
        <v>73</v>
      </c>
      <c r="E24" s="145">
        <v>43</v>
      </c>
      <c r="F24" s="144">
        <v>19</v>
      </c>
      <c r="G24" s="142">
        <v>12</v>
      </c>
      <c r="H24" s="142">
        <v>12</v>
      </c>
      <c r="I24" s="142">
        <v>7</v>
      </c>
      <c r="J24" s="142">
        <v>30</v>
      </c>
      <c r="K24" s="142">
        <v>20</v>
      </c>
      <c r="L24" s="142">
        <v>28</v>
      </c>
      <c r="M24" s="142">
        <v>12</v>
      </c>
      <c r="N24" s="142">
        <v>7</v>
      </c>
      <c r="O24" s="142">
        <v>4</v>
      </c>
      <c r="P24" s="142">
        <v>20</v>
      </c>
      <c r="Q24" s="142">
        <v>17</v>
      </c>
      <c r="R24" s="142">
        <v>0</v>
      </c>
      <c r="S24" s="142">
        <v>0</v>
      </c>
      <c r="T24" s="142">
        <v>7</v>
      </c>
      <c r="U24" s="145">
        <v>5</v>
      </c>
      <c r="V24" s="6"/>
      <c r="W24" s="6"/>
      <c r="X24" s="6"/>
      <c r="Y24" s="6"/>
      <c r="Z24" s="6"/>
      <c r="AA24" s="6"/>
      <c r="AB24" s="6"/>
    </row>
    <row r="25" spans="1:28" ht="21" customHeight="1">
      <c r="A25" s="12">
        <v>4</v>
      </c>
      <c r="B25" s="11" t="s">
        <v>12</v>
      </c>
      <c r="C25" s="181" t="s">
        <v>11</v>
      </c>
      <c r="D25" s="144">
        <v>69</v>
      </c>
      <c r="E25" s="145">
        <v>47</v>
      </c>
      <c r="F25" s="144">
        <v>27</v>
      </c>
      <c r="G25" s="142">
        <v>20</v>
      </c>
      <c r="H25" s="142">
        <v>19</v>
      </c>
      <c r="I25" s="142">
        <v>13</v>
      </c>
      <c r="J25" s="142">
        <v>30</v>
      </c>
      <c r="K25" s="142">
        <v>26</v>
      </c>
      <c r="L25" s="142">
        <v>16</v>
      </c>
      <c r="M25" s="142">
        <v>8</v>
      </c>
      <c r="N25" s="142">
        <v>6</v>
      </c>
      <c r="O25" s="142">
        <v>5</v>
      </c>
      <c r="P25" s="142">
        <v>17</v>
      </c>
      <c r="Q25" s="142">
        <v>14</v>
      </c>
      <c r="R25" s="142">
        <v>1</v>
      </c>
      <c r="S25" s="142">
        <v>0</v>
      </c>
      <c r="T25" s="142">
        <v>3</v>
      </c>
      <c r="U25" s="145">
        <v>2</v>
      </c>
      <c r="V25" s="6"/>
      <c r="W25" s="6"/>
      <c r="X25" s="6"/>
      <c r="Y25" s="6"/>
      <c r="Z25" s="6"/>
      <c r="AA25" s="6"/>
      <c r="AB25" s="6"/>
    </row>
    <row r="26" spans="1:28" ht="21" customHeight="1">
      <c r="A26" s="12">
        <v>5</v>
      </c>
      <c r="B26" s="11" t="s">
        <v>10</v>
      </c>
      <c r="C26" s="181" t="s">
        <v>9</v>
      </c>
      <c r="D26" s="144">
        <v>70</v>
      </c>
      <c r="E26" s="145">
        <v>53</v>
      </c>
      <c r="F26" s="144">
        <v>25</v>
      </c>
      <c r="G26" s="142">
        <v>20</v>
      </c>
      <c r="H26" s="142">
        <v>15</v>
      </c>
      <c r="I26" s="142">
        <v>12</v>
      </c>
      <c r="J26" s="142">
        <v>40</v>
      </c>
      <c r="K26" s="142">
        <v>31</v>
      </c>
      <c r="L26" s="142">
        <v>20</v>
      </c>
      <c r="M26" s="142">
        <v>11</v>
      </c>
      <c r="N26" s="142">
        <v>5</v>
      </c>
      <c r="O26" s="142">
        <v>3</v>
      </c>
      <c r="P26" s="142">
        <v>21</v>
      </c>
      <c r="Q26" s="142">
        <v>21</v>
      </c>
      <c r="R26" s="142">
        <v>0</v>
      </c>
      <c r="S26" s="142">
        <v>0</v>
      </c>
      <c r="T26" s="142">
        <v>10</v>
      </c>
      <c r="U26" s="145">
        <v>7</v>
      </c>
      <c r="V26" s="6"/>
      <c r="W26" s="6"/>
      <c r="X26" s="6"/>
      <c r="Y26" s="6"/>
      <c r="Z26" s="6"/>
      <c r="AA26" s="6"/>
      <c r="AB26" s="6"/>
    </row>
    <row r="27" spans="1:28" ht="21" customHeight="1">
      <c r="A27" s="12">
        <v>6</v>
      </c>
      <c r="B27" s="11" t="s">
        <v>8</v>
      </c>
      <c r="C27" s="181" t="s">
        <v>7</v>
      </c>
      <c r="D27" s="144">
        <v>54</v>
      </c>
      <c r="E27" s="145">
        <v>38</v>
      </c>
      <c r="F27" s="144">
        <v>15</v>
      </c>
      <c r="G27" s="142">
        <v>13</v>
      </c>
      <c r="H27" s="142">
        <v>7</v>
      </c>
      <c r="I27" s="142">
        <v>7</v>
      </c>
      <c r="J27" s="142">
        <v>21</v>
      </c>
      <c r="K27" s="142">
        <v>18</v>
      </c>
      <c r="L27" s="142">
        <v>25</v>
      </c>
      <c r="M27" s="142">
        <v>15</v>
      </c>
      <c r="N27" s="142">
        <v>3</v>
      </c>
      <c r="O27" s="142">
        <v>2</v>
      </c>
      <c r="P27" s="142">
        <v>12</v>
      </c>
      <c r="Q27" s="142">
        <v>10</v>
      </c>
      <c r="R27" s="142">
        <v>0</v>
      </c>
      <c r="S27" s="142">
        <v>0</v>
      </c>
      <c r="T27" s="142">
        <v>8</v>
      </c>
      <c r="U27" s="145">
        <v>4</v>
      </c>
      <c r="V27" s="6"/>
      <c r="W27" s="6"/>
      <c r="X27" s="6"/>
      <c r="Y27" s="6"/>
      <c r="Z27" s="6"/>
      <c r="AA27" s="6"/>
      <c r="AB27" s="6"/>
    </row>
    <row r="28" spans="1:28" ht="21" customHeight="1">
      <c r="A28" s="12">
        <v>7</v>
      </c>
      <c r="B28" s="11" t="s">
        <v>6</v>
      </c>
      <c r="C28" s="181" t="s">
        <v>5</v>
      </c>
      <c r="D28" s="144">
        <v>148</v>
      </c>
      <c r="E28" s="145">
        <v>97</v>
      </c>
      <c r="F28" s="144">
        <v>56</v>
      </c>
      <c r="G28" s="142">
        <v>43</v>
      </c>
      <c r="H28" s="142">
        <v>29</v>
      </c>
      <c r="I28" s="142">
        <v>21</v>
      </c>
      <c r="J28" s="142">
        <v>70</v>
      </c>
      <c r="K28" s="142">
        <v>52</v>
      </c>
      <c r="L28" s="142">
        <v>49</v>
      </c>
      <c r="M28" s="142">
        <v>18</v>
      </c>
      <c r="N28" s="142">
        <v>13</v>
      </c>
      <c r="O28" s="142">
        <v>10</v>
      </c>
      <c r="P28" s="142">
        <v>49</v>
      </c>
      <c r="Q28" s="142">
        <v>46</v>
      </c>
      <c r="R28" s="142">
        <v>2</v>
      </c>
      <c r="S28" s="142">
        <v>1</v>
      </c>
      <c r="T28" s="142">
        <v>12</v>
      </c>
      <c r="U28" s="145">
        <v>6</v>
      </c>
      <c r="V28" s="6"/>
      <c r="W28" s="6"/>
      <c r="X28" s="6"/>
      <c r="Y28" s="6"/>
      <c r="Z28" s="6"/>
      <c r="AA28" s="6"/>
      <c r="AB28" s="6"/>
    </row>
    <row r="29" spans="1:28" ht="21" customHeight="1">
      <c r="A29" s="12">
        <v>8</v>
      </c>
      <c r="B29" s="11" t="s">
        <v>4</v>
      </c>
      <c r="C29" s="181" t="s">
        <v>3</v>
      </c>
      <c r="D29" s="144">
        <v>103</v>
      </c>
      <c r="E29" s="145">
        <v>65</v>
      </c>
      <c r="F29" s="144">
        <v>42</v>
      </c>
      <c r="G29" s="142">
        <v>25</v>
      </c>
      <c r="H29" s="142">
        <v>24</v>
      </c>
      <c r="I29" s="142">
        <v>16</v>
      </c>
      <c r="J29" s="142">
        <v>46</v>
      </c>
      <c r="K29" s="142">
        <v>37</v>
      </c>
      <c r="L29" s="142">
        <v>30</v>
      </c>
      <c r="M29" s="142">
        <v>14</v>
      </c>
      <c r="N29" s="142">
        <v>3</v>
      </c>
      <c r="O29" s="142">
        <v>2</v>
      </c>
      <c r="P29" s="142">
        <v>22</v>
      </c>
      <c r="Q29" s="142">
        <v>19</v>
      </c>
      <c r="R29" s="142">
        <v>1</v>
      </c>
      <c r="S29" s="142">
        <v>1</v>
      </c>
      <c r="T29" s="142">
        <v>6</v>
      </c>
      <c r="U29" s="145">
        <v>4</v>
      </c>
      <c r="V29" s="6"/>
      <c r="W29" s="6"/>
      <c r="X29" s="6"/>
      <c r="Y29" s="6"/>
      <c r="Z29" s="6"/>
      <c r="AA29" s="6"/>
      <c r="AB29" s="6"/>
    </row>
    <row r="30" spans="1:28" ht="21" customHeight="1" thickBot="1">
      <c r="A30" s="9">
        <v>9</v>
      </c>
      <c r="B30" s="8" t="s">
        <v>2</v>
      </c>
      <c r="C30" s="182" t="s">
        <v>1</v>
      </c>
      <c r="D30" s="144">
        <v>120</v>
      </c>
      <c r="E30" s="145">
        <v>78</v>
      </c>
      <c r="F30" s="144">
        <v>38</v>
      </c>
      <c r="G30" s="142">
        <v>25</v>
      </c>
      <c r="H30" s="142">
        <v>20</v>
      </c>
      <c r="I30" s="142">
        <v>13</v>
      </c>
      <c r="J30" s="142">
        <v>65</v>
      </c>
      <c r="K30" s="142">
        <v>50</v>
      </c>
      <c r="L30" s="142">
        <v>34</v>
      </c>
      <c r="M30" s="142">
        <v>14</v>
      </c>
      <c r="N30" s="142">
        <v>6</v>
      </c>
      <c r="O30" s="142">
        <v>6</v>
      </c>
      <c r="P30" s="142">
        <v>31</v>
      </c>
      <c r="Q30" s="142">
        <v>27</v>
      </c>
      <c r="R30" s="142">
        <v>1</v>
      </c>
      <c r="S30" s="142">
        <v>0</v>
      </c>
      <c r="T30" s="142">
        <v>9</v>
      </c>
      <c r="U30" s="145">
        <v>7</v>
      </c>
      <c r="V30" s="6"/>
      <c r="W30" s="6"/>
      <c r="X30" s="6"/>
      <c r="Y30" s="6"/>
      <c r="Z30" s="6"/>
      <c r="AA30" s="6"/>
      <c r="AB30" s="6"/>
    </row>
    <row r="31" spans="1:28" ht="27.75" customHeight="1" thickBot="1">
      <c r="A31" s="5"/>
      <c r="B31" s="219" t="s">
        <v>0</v>
      </c>
      <c r="C31" s="220"/>
      <c r="D31" s="177">
        <f aca="true" t="shared" si="3" ref="D31:U31">D22+D23+D24+D25+D26+D27+D28+D29+D30</f>
        <v>1100</v>
      </c>
      <c r="E31" s="176">
        <f t="shared" si="3"/>
        <v>695</v>
      </c>
      <c r="F31" s="178">
        <f t="shared" si="3"/>
        <v>342</v>
      </c>
      <c r="G31" s="179">
        <f t="shared" si="3"/>
        <v>237</v>
      </c>
      <c r="H31" s="179">
        <f t="shared" si="3"/>
        <v>171</v>
      </c>
      <c r="I31" s="179">
        <f t="shared" si="3"/>
        <v>117</v>
      </c>
      <c r="J31" s="179">
        <f t="shared" si="3"/>
        <v>551</v>
      </c>
      <c r="K31" s="179">
        <f t="shared" si="3"/>
        <v>390</v>
      </c>
      <c r="L31" s="179">
        <f t="shared" si="3"/>
        <v>364</v>
      </c>
      <c r="M31" s="179">
        <f t="shared" si="3"/>
        <v>163</v>
      </c>
      <c r="N31" s="179">
        <f t="shared" si="3"/>
        <v>83</v>
      </c>
      <c r="O31" s="179">
        <f t="shared" si="3"/>
        <v>60</v>
      </c>
      <c r="P31" s="179">
        <f t="shared" si="3"/>
        <v>288</v>
      </c>
      <c r="Q31" s="179">
        <f t="shared" si="3"/>
        <v>253</v>
      </c>
      <c r="R31" s="179">
        <f t="shared" si="3"/>
        <v>6</v>
      </c>
      <c r="S31" s="179">
        <f t="shared" si="3"/>
        <v>3</v>
      </c>
      <c r="T31" s="179">
        <f t="shared" si="3"/>
        <v>125</v>
      </c>
      <c r="U31" s="176">
        <f t="shared" si="3"/>
        <v>69</v>
      </c>
      <c r="V31" s="4"/>
      <c r="W31" s="4"/>
      <c r="X31" s="3"/>
      <c r="Y31" s="3"/>
      <c r="Z31" s="3"/>
      <c r="AA31" s="3"/>
      <c r="AB31" s="3"/>
    </row>
    <row r="32" ht="38.25" customHeight="1"/>
  </sheetData>
  <sheetProtection/>
  <mergeCells count="35">
    <mergeCell ref="A2:G3"/>
    <mergeCell ref="H2:AE2"/>
    <mergeCell ref="H3:S3"/>
    <mergeCell ref="T3:AE3"/>
    <mergeCell ref="B5:B7"/>
    <mergeCell ref="C5:C7"/>
    <mergeCell ref="D5:E6"/>
    <mergeCell ref="F5:G6"/>
    <mergeCell ref="H5:I6"/>
    <mergeCell ref="J5:O5"/>
    <mergeCell ref="B17:C17"/>
    <mergeCell ref="P5:Q6"/>
    <mergeCell ref="T5:U6"/>
    <mergeCell ref="V5:W6"/>
    <mergeCell ref="X5:Y6"/>
    <mergeCell ref="Z5:AA6"/>
    <mergeCell ref="N20:O20"/>
    <mergeCell ref="P20:Q20"/>
    <mergeCell ref="AD5:AE6"/>
    <mergeCell ref="J6:K6"/>
    <mergeCell ref="L6:M6"/>
    <mergeCell ref="N6:O6"/>
    <mergeCell ref="R6:S6"/>
    <mergeCell ref="AB5:AC6"/>
    <mergeCell ref="R20:S20"/>
    <mergeCell ref="T20:U20"/>
    <mergeCell ref="B31:C31"/>
    <mergeCell ref="B19:B21"/>
    <mergeCell ref="C19:C21"/>
    <mergeCell ref="D19:E20"/>
    <mergeCell ref="F19:U19"/>
    <mergeCell ref="F20:G20"/>
    <mergeCell ref="H20:I20"/>
    <mergeCell ref="J20:K20"/>
    <mergeCell ref="L20:M20"/>
  </mergeCells>
  <printOptions/>
  <pageMargins left="0.2755905511811024" right="0.2362204724409449" top="0.984251968503937" bottom="0.984251968503937" header="0.5118110236220472" footer="0.5118110236220472"/>
  <pageSetup fitToHeight="1" fitToWidth="1" horizontalDpi="300" verticalDpi="3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0"/>
  <sheetViews>
    <sheetView zoomScale="80" zoomScaleNormal="80" zoomScalePageLayoutView="0" workbookViewId="0" topLeftCell="A7">
      <selection activeCell="M9" sqref="M9"/>
    </sheetView>
  </sheetViews>
  <sheetFormatPr defaultColWidth="9.125" defaultRowHeight="12.75"/>
  <cols>
    <col min="1" max="1" width="5.00390625" style="1" customWidth="1"/>
    <col min="2" max="2" width="13.75390625" style="1" customWidth="1"/>
    <col min="3" max="3" width="8.375" style="1" customWidth="1"/>
    <col min="4" max="31" width="6.75390625" style="1" customWidth="1"/>
    <col min="32" max="33" width="6.625" style="1" customWidth="1"/>
    <col min="34" max="16384" width="9.125" style="1" customWidth="1"/>
  </cols>
  <sheetData>
    <row r="1" spans="1:29" ht="45" customHeight="1">
      <c r="A1" s="299" t="s">
        <v>86</v>
      </c>
      <c r="B1" s="299"/>
      <c r="C1" s="299"/>
      <c r="D1" s="299"/>
      <c r="E1" s="299"/>
      <c r="F1" s="300" t="s">
        <v>85</v>
      </c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</row>
    <row r="2" spans="1:29" ht="16.5" customHeight="1">
      <c r="A2" s="299"/>
      <c r="B2" s="299"/>
      <c r="C2" s="299"/>
      <c r="D2" s="299"/>
      <c r="E2" s="299"/>
      <c r="F2" s="302" t="str">
        <f>'ogolne (7)'!T3</f>
        <v>do 31 lipca 2021 roku</v>
      </c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3"/>
      <c r="AC2" s="304"/>
    </row>
    <row r="3" ht="22.5" customHeight="1" thickBot="1">
      <c r="F3" s="76"/>
    </row>
    <row r="4" spans="1:29" ht="24.75" customHeight="1">
      <c r="A4" s="66" t="s">
        <v>20</v>
      </c>
      <c r="B4" s="65" t="s">
        <v>20</v>
      </c>
      <c r="C4" s="75" t="s">
        <v>20</v>
      </c>
      <c r="D4" s="287" t="s">
        <v>82</v>
      </c>
      <c r="E4" s="288"/>
      <c r="F4" s="305" t="s">
        <v>84</v>
      </c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7"/>
      <c r="R4" s="305" t="s">
        <v>83</v>
      </c>
      <c r="S4" s="306"/>
      <c r="T4" s="306"/>
      <c r="U4" s="306"/>
      <c r="V4" s="306"/>
      <c r="W4" s="306"/>
      <c r="X4" s="306"/>
      <c r="Y4" s="306"/>
      <c r="Z4" s="306"/>
      <c r="AA4" s="307"/>
      <c r="AB4" s="308" t="s">
        <v>82</v>
      </c>
      <c r="AC4" s="288"/>
    </row>
    <row r="5" spans="1:29" ht="39" customHeight="1">
      <c r="A5" s="64" t="s">
        <v>29</v>
      </c>
      <c r="B5" s="63" t="s">
        <v>33</v>
      </c>
      <c r="C5" s="74" t="s">
        <v>32</v>
      </c>
      <c r="D5" s="289"/>
      <c r="E5" s="290"/>
      <c r="F5" s="310" t="s">
        <v>81</v>
      </c>
      <c r="G5" s="311"/>
      <c r="H5" s="295" t="s">
        <v>80</v>
      </c>
      <c r="I5" s="295"/>
      <c r="J5" s="295" t="s">
        <v>79</v>
      </c>
      <c r="K5" s="295"/>
      <c r="L5" s="295" t="s">
        <v>78</v>
      </c>
      <c r="M5" s="295"/>
      <c r="N5" s="295" t="s">
        <v>77</v>
      </c>
      <c r="O5" s="295"/>
      <c r="P5" s="295" t="s">
        <v>76</v>
      </c>
      <c r="Q5" s="296"/>
      <c r="R5" s="297" t="s">
        <v>75</v>
      </c>
      <c r="S5" s="280"/>
      <c r="T5" s="280" t="s">
        <v>74</v>
      </c>
      <c r="U5" s="280"/>
      <c r="V5" s="280" t="s">
        <v>73</v>
      </c>
      <c r="W5" s="280"/>
      <c r="X5" s="280" t="s">
        <v>72</v>
      </c>
      <c r="Y5" s="280"/>
      <c r="Z5" s="281" t="s">
        <v>71</v>
      </c>
      <c r="AA5" s="282"/>
      <c r="AB5" s="309"/>
      <c r="AC5" s="290"/>
    </row>
    <row r="6" spans="1:29" ht="12.75" customHeight="1" thickBot="1">
      <c r="A6" s="62" t="s">
        <v>20</v>
      </c>
      <c r="B6" s="61" t="s">
        <v>20</v>
      </c>
      <c r="C6" s="73" t="s">
        <v>20</v>
      </c>
      <c r="D6" s="72" t="s">
        <v>19</v>
      </c>
      <c r="E6" s="70" t="s">
        <v>18</v>
      </c>
      <c r="F6" s="139" t="s">
        <v>19</v>
      </c>
      <c r="G6" s="140" t="s">
        <v>18</v>
      </c>
      <c r="H6" s="60" t="s">
        <v>19</v>
      </c>
      <c r="I6" s="140" t="s">
        <v>18</v>
      </c>
      <c r="J6" s="60" t="s">
        <v>19</v>
      </c>
      <c r="K6" s="140" t="s">
        <v>18</v>
      </c>
      <c r="L6" s="60" t="s">
        <v>19</v>
      </c>
      <c r="M6" s="140" t="s">
        <v>18</v>
      </c>
      <c r="N6" s="60" t="s">
        <v>19</v>
      </c>
      <c r="O6" s="140" t="s">
        <v>18</v>
      </c>
      <c r="P6" s="60" t="s">
        <v>19</v>
      </c>
      <c r="Q6" s="141" t="s">
        <v>18</v>
      </c>
      <c r="R6" s="139" t="s">
        <v>19</v>
      </c>
      <c r="S6" s="140" t="s">
        <v>18</v>
      </c>
      <c r="T6" s="60" t="s">
        <v>19</v>
      </c>
      <c r="U6" s="140" t="s">
        <v>18</v>
      </c>
      <c r="V6" s="60" t="s">
        <v>19</v>
      </c>
      <c r="W6" s="140" t="s">
        <v>18</v>
      </c>
      <c r="X6" s="60" t="s">
        <v>19</v>
      </c>
      <c r="Y6" s="140" t="s">
        <v>18</v>
      </c>
      <c r="Z6" s="60" t="s">
        <v>19</v>
      </c>
      <c r="AA6" s="141" t="s">
        <v>18</v>
      </c>
      <c r="AB6" s="71" t="s">
        <v>19</v>
      </c>
      <c r="AC6" s="70" t="s">
        <v>18</v>
      </c>
    </row>
    <row r="7" spans="1:31" ht="24" customHeight="1">
      <c r="A7" s="48">
        <v>1</v>
      </c>
      <c r="B7" s="47" t="s">
        <v>4</v>
      </c>
      <c r="C7" s="46" t="s">
        <v>17</v>
      </c>
      <c r="D7" s="146">
        <f aca="true" t="shared" si="0" ref="D7:E15">SUM(F7+H7+J7+L7+N7+P7)</f>
        <v>468</v>
      </c>
      <c r="E7" s="198">
        <f t="shared" si="0"/>
        <v>272</v>
      </c>
      <c r="F7" s="188">
        <v>31</v>
      </c>
      <c r="G7" s="187">
        <v>16</v>
      </c>
      <c r="H7" s="187">
        <v>104</v>
      </c>
      <c r="I7" s="187">
        <v>69</v>
      </c>
      <c r="J7" s="187">
        <v>128</v>
      </c>
      <c r="K7" s="187">
        <v>85</v>
      </c>
      <c r="L7" s="187">
        <v>129</v>
      </c>
      <c r="M7" s="187">
        <v>77</v>
      </c>
      <c r="N7" s="187">
        <v>50</v>
      </c>
      <c r="O7" s="187">
        <v>25</v>
      </c>
      <c r="P7" s="187">
        <v>26</v>
      </c>
      <c r="Q7" s="189">
        <v>0</v>
      </c>
      <c r="R7" s="188">
        <v>102</v>
      </c>
      <c r="S7" s="187">
        <v>74</v>
      </c>
      <c r="T7" s="187">
        <v>103</v>
      </c>
      <c r="U7" s="187">
        <v>62</v>
      </c>
      <c r="V7" s="187">
        <v>67</v>
      </c>
      <c r="W7" s="187">
        <v>45</v>
      </c>
      <c r="X7" s="187">
        <v>105</v>
      </c>
      <c r="Y7" s="187">
        <v>49</v>
      </c>
      <c r="Z7" s="187">
        <v>91</v>
      </c>
      <c r="AA7" s="190">
        <v>42</v>
      </c>
      <c r="AB7" s="137">
        <f aca="true" t="shared" si="1" ref="AB7:AC15">R7+T7+V7+X7+Z7</f>
        <v>468</v>
      </c>
      <c r="AC7" s="54">
        <f t="shared" si="1"/>
        <v>272</v>
      </c>
      <c r="AE7" s="67"/>
    </row>
    <row r="8" spans="1:31" ht="24" customHeight="1">
      <c r="A8" s="53">
        <v>2</v>
      </c>
      <c r="B8" s="52" t="s">
        <v>16</v>
      </c>
      <c r="C8" s="69" t="s">
        <v>15</v>
      </c>
      <c r="D8" s="147">
        <f t="shared" si="0"/>
        <v>110</v>
      </c>
      <c r="E8" s="68">
        <f t="shared" si="0"/>
        <v>67</v>
      </c>
      <c r="F8" s="188">
        <v>14</v>
      </c>
      <c r="G8" s="187">
        <v>12</v>
      </c>
      <c r="H8" s="187">
        <v>35</v>
      </c>
      <c r="I8" s="187">
        <v>25</v>
      </c>
      <c r="J8" s="187">
        <v>30</v>
      </c>
      <c r="K8" s="187">
        <v>18</v>
      </c>
      <c r="L8" s="187">
        <v>14</v>
      </c>
      <c r="M8" s="187">
        <v>5</v>
      </c>
      <c r="N8" s="187">
        <v>11</v>
      </c>
      <c r="O8" s="187">
        <v>7</v>
      </c>
      <c r="P8" s="187">
        <v>6</v>
      </c>
      <c r="Q8" s="189">
        <v>0</v>
      </c>
      <c r="R8" s="188">
        <v>13</v>
      </c>
      <c r="S8" s="187">
        <v>10</v>
      </c>
      <c r="T8" s="187">
        <v>20</v>
      </c>
      <c r="U8" s="187">
        <v>14</v>
      </c>
      <c r="V8" s="187">
        <v>7</v>
      </c>
      <c r="W8" s="187">
        <v>7</v>
      </c>
      <c r="X8" s="187">
        <v>42</v>
      </c>
      <c r="Y8" s="187">
        <v>23</v>
      </c>
      <c r="Z8" s="187">
        <v>28</v>
      </c>
      <c r="AA8" s="190">
        <v>13</v>
      </c>
      <c r="AB8" s="138">
        <f t="shared" si="1"/>
        <v>110</v>
      </c>
      <c r="AC8" s="49">
        <f t="shared" si="1"/>
        <v>67</v>
      </c>
      <c r="AE8" s="67"/>
    </row>
    <row r="9" spans="1:31" ht="24" customHeight="1">
      <c r="A9" s="53">
        <v>3</v>
      </c>
      <c r="B9" s="52" t="s">
        <v>14</v>
      </c>
      <c r="C9" s="69" t="s">
        <v>13</v>
      </c>
      <c r="D9" s="147">
        <f t="shared" si="0"/>
        <v>87</v>
      </c>
      <c r="E9" s="68">
        <f t="shared" si="0"/>
        <v>51</v>
      </c>
      <c r="F9" s="188">
        <v>12</v>
      </c>
      <c r="G9" s="187">
        <v>7</v>
      </c>
      <c r="H9" s="187">
        <v>22</v>
      </c>
      <c r="I9" s="187">
        <v>18</v>
      </c>
      <c r="J9" s="187">
        <v>14</v>
      </c>
      <c r="K9" s="187">
        <v>8</v>
      </c>
      <c r="L9" s="187">
        <v>21</v>
      </c>
      <c r="M9" s="187">
        <v>10</v>
      </c>
      <c r="N9" s="187">
        <v>13</v>
      </c>
      <c r="O9" s="187">
        <v>8</v>
      </c>
      <c r="P9" s="187">
        <v>5</v>
      </c>
      <c r="Q9" s="189">
        <v>0</v>
      </c>
      <c r="R9" s="188">
        <v>7</v>
      </c>
      <c r="S9" s="187">
        <v>7</v>
      </c>
      <c r="T9" s="187">
        <v>24</v>
      </c>
      <c r="U9" s="187">
        <v>17</v>
      </c>
      <c r="V9" s="187">
        <v>4</v>
      </c>
      <c r="W9" s="187">
        <v>2</v>
      </c>
      <c r="X9" s="187">
        <v>32</v>
      </c>
      <c r="Y9" s="187">
        <v>17</v>
      </c>
      <c r="Z9" s="187">
        <v>20</v>
      </c>
      <c r="AA9" s="190">
        <v>8</v>
      </c>
      <c r="AB9" s="138">
        <f t="shared" si="1"/>
        <v>87</v>
      </c>
      <c r="AC9" s="49">
        <f t="shared" si="1"/>
        <v>51</v>
      </c>
      <c r="AE9" s="67"/>
    </row>
    <row r="10" spans="1:31" ht="24" customHeight="1">
      <c r="A10" s="53">
        <v>4</v>
      </c>
      <c r="B10" s="52" t="s">
        <v>12</v>
      </c>
      <c r="C10" s="69" t="s">
        <v>11</v>
      </c>
      <c r="D10" s="147">
        <f t="shared" si="0"/>
        <v>88</v>
      </c>
      <c r="E10" s="68">
        <f t="shared" si="0"/>
        <v>57</v>
      </c>
      <c r="F10" s="188">
        <v>19</v>
      </c>
      <c r="G10" s="187">
        <v>13</v>
      </c>
      <c r="H10" s="187">
        <v>21</v>
      </c>
      <c r="I10" s="187">
        <v>16</v>
      </c>
      <c r="J10" s="187">
        <v>22</v>
      </c>
      <c r="K10" s="187">
        <v>13</v>
      </c>
      <c r="L10" s="187">
        <v>18</v>
      </c>
      <c r="M10" s="187">
        <v>12</v>
      </c>
      <c r="N10" s="187">
        <v>6</v>
      </c>
      <c r="O10" s="187">
        <v>3</v>
      </c>
      <c r="P10" s="187">
        <v>2</v>
      </c>
      <c r="Q10" s="189">
        <v>0</v>
      </c>
      <c r="R10" s="188">
        <v>4</v>
      </c>
      <c r="S10" s="187">
        <v>4</v>
      </c>
      <c r="T10" s="187">
        <v>22</v>
      </c>
      <c r="U10" s="187">
        <v>13</v>
      </c>
      <c r="V10" s="187">
        <v>11</v>
      </c>
      <c r="W10" s="187">
        <v>8</v>
      </c>
      <c r="X10" s="187">
        <v>26</v>
      </c>
      <c r="Y10" s="187">
        <v>15</v>
      </c>
      <c r="Z10" s="187">
        <v>25</v>
      </c>
      <c r="AA10" s="190">
        <v>17</v>
      </c>
      <c r="AB10" s="138">
        <f t="shared" si="1"/>
        <v>88</v>
      </c>
      <c r="AC10" s="49">
        <f t="shared" si="1"/>
        <v>57</v>
      </c>
      <c r="AE10" s="67"/>
    </row>
    <row r="11" spans="1:31" ht="24" customHeight="1">
      <c r="A11" s="53">
        <v>5</v>
      </c>
      <c r="B11" s="52" t="s">
        <v>10</v>
      </c>
      <c r="C11" s="69" t="s">
        <v>9</v>
      </c>
      <c r="D11" s="147">
        <f t="shared" si="0"/>
        <v>85</v>
      </c>
      <c r="E11" s="68">
        <f t="shared" si="0"/>
        <v>62</v>
      </c>
      <c r="F11" s="188">
        <v>15</v>
      </c>
      <c r="G11" s="187">
        <v>12</v>
      </c>
      <c r="H11" s="187">
        <v>22</v>
      </c>
      <c r="I11" s="187">
        <v>18</v>
      </c>
      <c r="J11" s="187">
        <v>24</v>
      </c>
      <c r="K11" s="187">
        <v>18</v>
      </c>
      <c r="L11" s="187">
        <v>8</v>
      </c>
      <c r="M11" s="187">
        <v>6</v>
      </c>
      <c r="N11" s="187">
        <v>10</v>
      </c>
      <c r="O11" s="187">
        <v>8</v>
      </c>
      <c r="P11" s="187">
        <v>6</v>
      </c>
      <c r="Q11" s="189">
        <v>0</v>
      </c>
      <c r="R11" s="188">
        <v>14</v>
      </c>
      <c r="S11" s="187">
        <v>14</v>
      </c>
      <c r="T11" s="187">
        <v>19</v>
      </c>
      <c r="U11" s="187">
        <v>16</v>
      </c>
      <c r="V11" s="187">
        <v>10</v>
      </c>
      <c r="W11" s="187">
        <v>9</v>
      </c>
      <c r="X11" s="187">
        <v>27</v>
      </c>
      <c r="Y11" s="187">
        <v>16</v>
      </c>
      <c r="Z11" s="187">
        <v>15</v>
      </c>
      <c r="AA11" s="190">
        <v>7</v>
      </c>
      <c r="AB11" s="138">
        <f t="shared" si="1"/>
        <v>85</v>
      </c>
      <c r="AC11" s="49">
        <f t="shared" si="1"/>
        <v>62</v>
      </c>
      <c r="AE11" s="67"/>
    </row>
    <row r="12" spans="1:31" ht="24" customHeight="1">
      <c r="A12" s="53">
        <v>6</v>
      </c>
      <c r="B12" s="52" t="s">
        <v>8</v>
      </c>
      <c r="C12" s="69" t="s">
        <v>7</v>
      </c>
      <c r="D12" s="147">
        <f t="shared" si="0"/>
        <v>64</v>
      </c>
      <c r="E12" s="68">
        <f t="shared" si="0"/>
        <v>43</v>
      </c>
      <c r="F12" s="188">
        <v>7</v>
      </c>
      <c r="G12" s="187">
        <v>7</v>
      </c>
      <c r="H12" s="187">
        <v>15</v>
      </c>
      <c r="I12" s="187">
        <v>11</v>
      </c>
      <c r="J12" s="187">
        <v>9</v>
      </c>
      <c r="K12" s="187">
        <v>7</v>
      </c>
      <c r="L12" s="187">
        <v>22</v>
      </c>
      <c r="M12" s="187">
        <v>12</v>
      </c>
      <c r="N12" s="187">
        <v>7</v>
      </c>
      <c r="O12" s="187">
        <v>6</v>
      </c>
      <c r="P12" s="187">
        <v>4</v>
      </c>
      <c r="Q12" s="189">
        <v>0</v>
      </c>
      <c r="R12" s="188">
        <v>7</v>
      </c>
      <c r="S12" s="187">
        <v>4</v>
      </c>
      <c r="T12" s="187">
        <v>16</v>
      </c>
      <c r="U12" s="187">
        <v>13</v>
      </c>
      <c r="V12" s="187">
        <v>8</v>
      </c>
      <c r="W12" s="187">
        <v>8</v>
      </c>
      <c r="X12" s="187">
        <v>17</v>
      </c>
      <c r="Y12" s="187">
        <v>9</v>
      </c>
      <c r="Z12" s="187">
        <v>16</v>
      </c>
      <c r="AA12" s="190">
        <v>9</v>
      </c>
      <c r="AB12" s="138">
        <f t="shared" si="1"/>
        <v>64</v>
      </c>
      <c r="AC12" s="49">
        <f t="shared" si="1"/>
        <v>43</v>
      </c>
      <c r="AE12" s="67"/>
    </row>
    <row r="13" spans="1:31" ht="24" customHeight="1">
      <c r="A13" s="53">
        <v>7</v>
      </c>
      <c r="B13" s="52" t="s">
        <v>6</v>
      </c>
      <c r="C13" s="69" t="s">
        <v>5</v>
      </c>
      <c r="D13" s="147">
        <f t="shared" si="0"/>
        <v>178</v>
      </c>
      <c r="E13" s="68">
        <f t="shared" si="0"/>
        <v>115</v>
      </c>
      <c r="F13" s="188">
        <v>29</v>
      </c>
      <c r="G13" s="187">
        <v>21</v>
      </c>
      <c r="H13" s="187">
        <v>52</v>
      </c>
      <c r="I13" s="187">
        <v>44</v>
      </c>
      <c r="J13" s="187">
        <v>33</v>
      </c>
      <c r="K13" s="187">
        <v>20</v>
      </c>
      <c r="L13" s="187">
        <v>34</v>
      </c>
      <c r="M13" s="187">
        <v>19</v>
      </c>
      <c r="N13" s="187">
        <v>24</v>
      </c>
      <c r="O13" s="187">
        <v>11</v>
      </c>
      <c r="P13" s="187">
        <v>6</v>
      </c>
      <c r="Q13" s="189">
        <v>0</v>
      </c>
      <c r="R13" s="188">
        <v>20</v>
      </c>
      <c r="S13" s="187">
        <v>17</v>
      </c>
      <c r="T13" s="187">
        <v>52</v>
      </c>
      <c r="U13" s="187">
        <v>37</v>
      </c>
      <c r="V13" s="187">
        <v>18</v>
      </c>
      <c r="W13" s="187">
        <v>17</v>
      </c>
      <c r="X13" s="187">
        <v>49</v>
      </c>
      <c r="Y13" s="187">
        <v>23</v>
      </c>
      <c r="Z13" s="187">
        <v>39</v>
      </c>
      <c r="AA13" s="190">
        <v>21</v>
      </c>
      <c r="AB13" s="138">
        <f t="shared" si="1"/>
        <v>178</v>
      </c>
      <c r="AC13" s="49">
        <f t="shared" si="1"/>
        <v>115</v>
      </c>
      <c r="AE13" s="67"/>
    </row>
    <row r="14" spans="1:31" ht="24" customHeight="1">
      <c r="A14" s="53">
        <v>8</v>
      </c>
      <c r="B14" s="52" t="s">
        <v>4</v>
      </c>
      <c r="C14" s="69" t="s">
        <v>3</v>
      </c>
      <c r="D14" s="147">
        <f t="shared" si="0"/>
        <v>129</v>
      </c>
      <c r="E14" s="68">
        <f t="shared" si="0"/>
        <v>78</v>
      </c>
      <c r="F14" s="188">
        <v>24</v>
      </c>
      <c r="G14" s="187">
        <v>16</v>
      </c>
      <c r="H14" s="187">
        <v>32</v>
      </c>
      <c r="I14" s="187">
        <v>19</v>
      </c>
      <c r="J14" s="187">
        <v>32</v>
      </c>
      <c r="K14" s="187">
        <v>23</v>
      </c>
      <c r="L14" s="187">
        <v>24</v>
      </c>
      <c r="M14" s="187">
        <v>15</v>
      </c>
      <c r="N14" s="187">
        <v>8</v>
      </c>
      <c r="O14" s="187">
        <v>5</v>
      </c>
      <c r="P14" s="187">
        <v>9</v>
      </c>
      <c r="Q14" s="189">
        <v>0</v>
      </c>
      <c r="R14" s="188">
        <v>25</v>
      </c>
      <c r="S14" s="187">
        <v>17</v>
      </c>
      <c r="T14" s="187">
        <v>31</v>
      </c>
      <c r="U14" s="187">
        <v>18</v>
      </c>
      <c r="V14" s="187">
        <v>15</v>
      </c>
      <c r="W14" s="187">
        <v>9</v>
      </c>
      <c r="X14" s="187">
        <v>35</v>
      </c>
      <c r="Y14" s="187">
        <v>20</v>
      </c>
      <c r="Z14" s="187">
        <v>23</v>
      </c>
      <c r="AA14" s="190">
        <v>14</v>
      </c>
      <c r="AB14" s="138">
        <f t="shared" si="1"/>
        <v>129</v>
      </c>
      <c r="AC14" s="49">
        <f t="shared" si="1"/>
        <v>78</v>
      </c>
      <c r="AE14" s="67"/>
    </row>
    <row r="15" spans="1:31" ht="24" customHeight="1" thickBot="1">
      <c r="A15" s="48">
        <v>9</v>
      </c>
      <c r="B15" s="47" t="s">
        <v>2</v>
      </c>
      <c r="C15" s="46" t="s">
        <v>1</v>
      </c>
      <c r="D15" s="148">
        <f t="shared" si="0"/>
        <v>142</v>
      </c>
      <c r="E15" s="199">
        <f t="shared" si="0"/>
        <v>88</v>
      </c>
      <c r="F15" s="192">
        <v>20</v>
      </c>
      <c r="G15" s="193">
        <v>13</v>
      </c>
      <c r="H15" s="193">
        <v>39</v>
      </c>
      <c r="I15" s="193">
        <v>26</v>
      </c>
      <c r="J15" s="193">
        <v>36</v>
      </c>
      <c r="K15" s="193">
        <v>25</v>
      </c>
      <c r="L15" s="193">
        <v>27</v>
      </c>
      <c r="M15" s="193">
        <v>17</v>
      </c>
      <c r="N15" s="193">
        <v>13</v>
      </c>
      <c r="O15" s="193">
        <v>7</v>
      </c>
      <c r="P15" s="193">
        <v>7</v>
      </c>
      <c r="Q15" s="194">
        <v>0</v>
      </c>
      <c r="R15" s="192">
        <v>28</v>
      </c>
      <c r="S15" s="193">
        <v>21</v>
      </c>
      <c r="T15" s="193">
        <v>31</v>
      </c>
      <c r="U15" s="193">
        <v>21</v>
      </c>
      <c r="V15" s="193">
        <v>14</v>
      </c>
      <c r="W15" s="193">
        <v>10</v>
      </c>
      <c r="X15" s="193">
        <v>39</v>
      </c>
      <c r="Y15" s="193">
        <v>25</v>
      </c>
      <c r="Z15" s="193">
        <v>30</v>
      </c>
      <c r="AA15" s="197">
        <v>11</v>
      </c>
      <c r="AB15" s="137">
        <f t="shared" si="1"/>
        <v>142</v>
      </c>
      <c r="AC15" s="54">
        <f t="shared" si="1"/>
        <v>88</v>
      </c>
      <c r="AE15" s="67"/>
    </row>
    <row r="16" spans="1:29" ht="19.5" customHeight="1" thickBot="1">
      <c r="A16" s="134"/>
      <c r="B16" s="283" t="s">
        <v>54</v>
      </c>
      <c r="C16" s="283"/>
      <c r="D16" s="41">
        <f aca="true" t="shared" si="2" ref="D16:AC16">D7+D8+D9+D10+D11+D12+D13+D14+D15</f>
        <v>1351</v>
      </c>
      <c r="E16" s="39">
        <f t="shared" si="2"/>
        <v>833</v>
      </c>
      <c r="F16" s="41">
        <f t="shared" si="2"/>
        <v>171</v>
      </c>
      <c r="G16" s="40">
        <f t="shared" si="2"/>
        <v>117</v>
      </c>
      <c r="H16" s="40">
        <f t="shared" si="2"/>
        <v>342</v>
      </c>
      <c r="I16" s="40">
        <f t="shared" si="2"/>
        <v>246</v>
      </c>
      <c r="J16" s="40">
        <f t="shared" si="2"/>
        <v>328</v>
      </c>
      <c r="K16" s="40">
        <f t="shared" si="2"/>
        <v>217</v>
      </c>
      <c r="L16" s="40">
        <f t="shared" si="2"/>
        <v>297</v>
      </c>
      <c r="M16" s="40">
        <f t="shared" si="2"/>
        <v>173</v>
      </c>
      <c r="N16" s="40">
        <f t="shared" si="2"/>
        <v>142</v>
      </c>
      <c r="O16" s="40">
        <f t="shared" si="2"/>
        <v>80</v>
      </c>
      <c r="P16" s="40">
        <f t="shared" si="2"/>
        <v>71</v>
      </c>
      <c r="Q16" s="40">
        <f t="shared" si="2"/>
        <v>0</v>
      </c>
      <c r="R16" s="41">
        <f t="shared" si="2"/>
        <v>220</v>
      </c>
      <c r="S16" s="41">
        <f t="shared" si="2"/>
        <v>168</v>
      </c>
      <c r="T16" s="40">
        <f t="shared" si="2"/>
        <v>318</v>
      </c>
      <c r="U16" s="40">
        <f t="shared" si="2"/>
        <v>211</v>
      </c>
      <c r="V16" s="40">
        <f t="shared" si="2"/>
        <v>154</v>
      </c>
      <c r="W16" s="40">
        <f t="shared" si="2"/>
        <v>115</v>
      </c>
      <c r="X16" s="40">
        <f t="shared" si="2"/>
        <v>372</v>
      </c>
      <c r="Y16" s="40">
        <f t="shared" si="2"/>
        <v>197</v>
      </c>
      <c r="Z16" s="40">
        <f t="shared" si="2"/>
        <v>287</v>
      </c>
      <c r="AA16" s="40">
        <f t="shared" si="2"/>
        <v>142</v>
      </c>
      <c r="AB16" s="42">
        <f t="shared" si="2"/>
        <v>1351</v>
      </c>
      <c r="AC16" s="39">
        <f t="shared" si="2"/>
        <v>833</v>
      </c>
    </row>
    <row r="17" ht="42.75" customHeight="1" thickBot="1"/>
    <row r="18" spans="1:33" ht="23.25" customHeight="1">
      <c r="A18" s="66" t="s">
        <v>20</v>
      </c>
      <c r="B18" s="65" t="s">
        <v>20</v>
      </c>
      <c r="C18" s="284" t="s">
        <v>32</v>
      </c>
      <c r="D18" s="287" t="s">
        <v>68</v>
      </c>
      <c r="E18" s="288"/>
      <c r="F18" s="273" t="s">
        <v>70</v>
      </c>
      <c r="G18" s="291"/>
      <c r="H18" s="291"/>
      <c r="I18" s="291"/>
      <c r="J18" s="291"/>
      <c r="K18" s="291"/>
      <c r="L18" s="291"/>
      <c r="M18" s="291"/>
      <c r="N18" s="291"/>
      <c r="O18" s="291"/>
      <c r="P18" s="291"/>
      <c r="Q18" s="291"/>
      <c r="R18" s="291"/>
      <c r="S18" s="292"/>
      <c r="T18" s="293" t="s">
        <v>69</v>
      </c>
      <c r="U18" s="291"/>
      <c r="V18" s="291"/>
      <c r="W18" s="291"/>
      <c r="X18" s="291"/>
      <c r="Y18" s="291"/>
      <c r="Z18" s="291"/>
      <c r="AA18" s="291"/>
      <c r="AB18" s="291"/>
      <c r="AC18" s="291"/>
      <c r="AD18" s="291"/>
      <c r="AE18" s="274"/>
      <c r="AF18" s="273" t="s">
        <v>68</v>
      </c>
      <c r="AG18" s="274"/>
    </row>
    <row r="19" spans="1:33" ht="33" customHeight="1">
      <c r="A19" s="64" t="s">
        <v>29</v>
      </c>
      <c r="B19" s="63" t="s">
        <v>33</v>
      </c>
      <c r="C19" s="285"/>
      <c r="D19" s="289"/>
      <c r="E19" s="290"/>
      <c r="F19" s="277" t="s">
        <v>67</v>
      </c>
      <c r="G19" s="278"/>
      <c r="H19" s="277" t="s">
        <v>66</v>
      </c>
      <c r="I19" s="277"/>
      <c r="J19" s="277" t="s">
        <v>65</v>
      </c>
      <c r="K19" s="277"/>
      <c r="L19" s="277" t="s">
        <v>64</v>
      </c>
      <c r="M19" s="277"/>
      <c r="N19" s="277" t="s">
        <v>63</v>
      </c>
      <c r="O19" s="277"/>
      <c r="P19" s="277" t="s">
        <v>62</v>
      </c>
      <c r="Q19" s="277"/>
      <c r="R19" s="277" t="s">
        <v>61</v>
      </c>
      <c r="S19" s="279"/>
      <c r="T19" s="298" t="s">
        <v>60</v>
      </c>
      <c r="U19" s="278"/>
      <c r="V19" s="277" t="s">
        <v>59</v>
      </c>
      <c r="W19" s="277"/>
      <c r="X19" s="277" t="s">
        <v>58</v>
      </c>
      <c r="Y19" s="277"/>
      <c r="Z19" s="277" t="s">
        <v>57</v>
      </c>
      <c r="AA19" s="277"/>
      <c r="AB19" s="277" t="s">
        <v>56</v>
      </c>
      <c r="AC19" s="277"/>
      <c r="AD19" s="277" t="s">
        <v>55</v>
      </c>
      <c r="AE19" s="294"/>
      <c r="AF19" s="275"/>
      <c r="AG19" s="276"/>
    </row>
    <row r="20" spans="1:33" ht="12.75" customHeight="1" thickBot="1">
      <c r="A20" s="62" t="s">
        <v>20</v>
      </c>
      <c r="B20" s="61" t="s">
        <v>20</v>
      </c>
      <c r="C20" s="286"/>
      <c r="D20" s="59" t="s">
        <v>19</v>
      </c>
      <c r="E20" s="58" t="s">
        <v>18</v>
      </c>
      <c r="F20" s="140" t="s">
        <v>19</v>
      </c>
      <c r="G20" s="140" t="s">
        <v>18</v>
      </c>
      <c r="H20" s="60" t="s">
        <v>19</v>
      </c>
      <c r="I20" s="140" t="s">
        <v>18</v>
      </c>
      <c r="J20" s="60" t="s">
        <v>19</v>
      </c>
      <c r="K20" s="140" t="s">
        <v>18</v>
      </c>
      <c r="L20" s="60" t="s">
        <v>19</v>
      </c>
      <c r="M20" s="140" t="s">
        <v>18</v>
      </c>
      <c r="N20" s="60" t="s">
        <v>19</v>
      </c>
      <c r="O20" s="140" t="s">
        <v>18</v>
      </c>
      <c r="P20" s="60" t="s">
        <v>19</v>
      </c>
      <c r="Q20" s="140" t="s">
        <v>18</v>
      </c>
      <c r="R20" s="60" t="s">
        <v>19</v>
      </c>
      <c r="S20" s="143" t="s">
        <v>18</v>
      </c>
      <c r="T20" s="139" t="s">
        <v>19</v>
      </c>
      <c r="U20" s="140" t="s">
        <v>18</v>
      </c>
      <c r="V20" s="60" t="s">
        <v>19</v>
      </c>
      <c r="W20" s="140" t="s">
        <v>18</v>
      </c>
      <c r="X20" s="60" t="s">
        <v>19</v>
      </c>
      <c r="Y20" s="140" t="s">
        <v>18</v>
      </c>
      <c r="Z20" s="60" t="s">
        <v>19</v>
      </c>
      <c r="AA20" s="140" t="s">
        <v>18</v>
      </c>
      <c r="AB20" s="60" t="s">
        <v>19</v>
      </c>
      <c r="AC20" s="140" t="s">
        <v>18</v>
      </c>
      <c r="AD20" s="60" t="s">
        <v>19</v>
      </c>
      <c r="AE20" s="141" t="s">
        <v>18</v>
      </c>
      <c r="AF20" s="57" t="s">
        <v>19</v>
      </c>
      <c r="AG20" s="56" t="s">
        <v>18</v>
      </c>
    </row>
    <row r="21" spans="1:33" ht="24.75" customHeight="1">
      <c r="A21" s="48">
        <v>1</v>
      </c>
      <c r="B21" s="47" t="s">
        <v>4</v>
      </c>
      <c r="C21" s="46" t="s">
        <v>17</v>
      </c>
      <c r="D21" s="43">
        <f aca="true" t="shared" si="3" ref="D21:E29">SUM(F21+H21+J21+L21+N21+P21+R21)</f>
        <v>468</v>
      </c>
      <c r="E21" s="146">
        <f t="shared" si="3"/>
        <v>272</v>
      </c>
      <c r="F21" s="188">
        <v>59</v>
      </c>
      <c r="G21" s="187">
        <v>42</v>
      </c>
      <c r="H21" s="187">
        <v>118</v>
      </c>
      <c r="I21" s="187">
        <v>79</v>
      </c>
      <c r="J21" s="187">
        <v>83</v>
      </c>
      <c r="K21" s="187">
        <v>50</v>
      </c>
      <c r="L21" s="187">
        <v>96</v>
      </c>
      <c r="M21" s="187">
        <v>55</v>
      </c>
      <c r="N21" s="187">
        <v>54</v>
      </c>
      <c r="O21" s="187">
        <v>24</v>
      </c>
      <c r="P21" s="187">
        <v>37</v>
      </c>
      <c r="Q21" s="187">
        <v>10</v>
      </c>
      <c r="R21" s="187">
        <v>21</v>
      </c>
      <c r="S21" s="189">
        <v>12</v>
      </c>
      <c r="T21" s="188">
        <v>69</v>
      </c>
      <c r="U21" s="187">
        <v>43</v>
      </c>
      <c r="V21" s="187">
        <v>99</v>
      </c>
      <c r="W21" s="187">
        <v>57</v>
      </c>
      <c r="X21" s="187">
        <v>80</v>
      </c>
      <c r="Y21" s="187">
        <v>41</v>
      </c>
      <c r="Z21" s="187">
        <v>83</v>
      </c>
      <c r="AA21" s="187">
        <v>48</v>
      </c>
      <c r="AB21" s="187">
        <v>86</v>
      </c>
      <c r="AC21" s="187">
        <v>57</v>
      </c>
      <c r="AD21" s="187">
        <v>51</v>
      </c>
      <c r="AE21" s="189">
        <v>26</v>
      </c>
      <c r="AF21" s="55">
        <f aca="true" t="shared" si="4" ref="AF21:AG29">T21+V21+X21+Z21+AB21+AD21</f>
        <v>468</v>
      </c>
      <c r="AG21" s="54">
        <f t="shared" si="4"/>
        <v>272</v>
      </c>
    </row>
    <row r="22" spans="1:33" ht="24.75" customHeight="1">
      <c r="A22" s="53">
        <v>2</v>
      </c>
      <c r="B22" s="52" t="s">
        <v>16</v>
      </c>
      <c r="C22" s="51" t="s">
        <v>15</v>
      </c>
      <c r="D22" s="43">
        <f t="shared" si="3"/>
        <v>110</v>
      </c>
      <c r="E22" s="147">
        <f t="shared" si="3"/>
        <v>67</v>
      </c>
      <c r="F22" s="188">
        <v>14</v>
      </c>
      <c r="G22" s="187">
        <v>8</v>
      </c>
      <c r="H22" s="187">
        <v>37</v>
      </c>
      <c r="I22" s="187">
        <v>28</v>
      </c>
      <c r="J22" s="187">
        <v>22</v>
      </c>
      <c r="K22" s="187">
        <v>14</v>
      </c>
      <c r="L22" s="187">
        <v>16</v>
      </c>
      <c r="M22" s="187">
        <v>9</v>
      </c>
      <c r="N22" s="187">
        <v>12</v>
      </c>
      <c r="O22" s="187">
        <v>3</v>
      </c>
      <c r="P22" s="187">
        <v>4</v>
      </c>
      <c r="Q22" s="187">
        <v>0</v>
      </c>
      <c r="R22" s="187">
        <v>5</v>
      </c>
      <c r="S22" s="189">
        <v>5</v>
      </c>
      <c r="T22" s="188">
        <v>16</v>
      </c>
      <c r="U22" s="187">
        <v>8</v>
      </c>
      <c r="V22" s="187">
        <v>20</v>
      </c>
      <c r="W22" s="187">
        <v>9</v>
      </c>
      <c r="X22" s="187">
        <v>19</v>
      </c>
      <c r="Y22" s="187">
        <v>16</v>
      </c>
      <c r="Z22" s="187">
        <v>16</v>
      </c>
      <c r="AA22" s="187">
        <v>9</v>
      </c>
      <c r="AB22" s="187">
        <v>24</v>
      </c>
      <c r="AC22" s="187">
        <v>14</v>
      </c>
      <c r="AD22" s="187">
        <v>15</v>
      </c>
      <c r="AE22" s="189">
        <v>11</v>
      </c>
      <c r="AF22" s="50">
        <f t="shared" si="4"/>
        <v>110</v>
      </c>
      <c r="AG22" s="49">
        <f t="shared" si="4"/>
        <v>67</v>
      </c>
    </row>
    <row r="23" spans="1:33" ht="24.75" customHeight="1">
      <c r="A23" s="53">
        <v>3</v>
      </c>
      <c r="B23" s="52" t="s">
        <v>14</v>
      </c>
      <c r="C23" s="51" t="s">
        <v>13</v>
      </c>
      <c r="D23" s="43">
        <f t="shared" si="3"/>
        <v>87</v>
      </c>
      <c r="E23" s="147">
        <f t="shared" si="3"/>
        <v>51</v>
      </c>
      <c r="F23" s="188">
        <v>13</v>
      </c>
      <c r="G23" s="187">
        <v>9</v>
      </c>
      <c r="H23" s="187">
        <v>27</v>
      </c>
      <c r="I23" s="187">
        <v>18</v>
      </c>
      <c r="J23" s="187">
        <v>20</v>
      </c>
      <c r="K23" s="187">
        <v>11</v>
      </c>
      <c r="L23" s="187">
        <v>12</v>
      </c>
      <c r="M23" s="187">
        <v>8</v>
      </c>
      <c r="N23" s="187">
        <v>5</v>
      </c>
      <c r="O23" s="187">
        <v>3</v>
      </c>
      <c r="P23" s="187">
        <v>6</v>
      </c>
      <c r="Q23" s="187">
        <v>1</v>
      </c>
      <c r="R23" s="187">
        <v>4</v>
      </c>
      <c r="S23" s="189">
        <v>1</v>
      </c>
      <c r="T23" s="188">
        <v>18</v>
      </c>
      <c r="U23" s="187">
        <v>10</v>
      </c>
      <c r="V23" s="187">
        <v>12</v>
      </c>
      <c r="W23" s="187">
        <v>6</v>
      </c>
      <c r="X23" s="187">
        <v>9</v>
      </c>
      <c r="Y23" s="187">
        <v>3</v>
      </c>
      <c r="Z23" s="187">
        <v>23</v>
      </c>
      <c r="AA23" s="187">
        <v>16</v>
      </c>
      <c r="AB23" s="187">
        <v>12</v>
      </c>
      <c r="AC23" s="187">
        <v>7</v>
      </c>
      <c r="AD23" s="187">
        <v>13</v>
      </c>
      <c r="AE23" s="189">
        <v>9</v>
      </c>
      <c r="AF23" s="50">
        <f t="shared" si="4"/>
        <v>87</v>
      </c>
      <c r="AG23" s="49">
        <f t="shared" si="4"/>
        <v>51</v>
      </c>
    </row>
    <row r="24" spans="1:33" ht="24.75" customHeight="1">
      <c r="A24" s="53">
        <v>4</v>
      </c>
      <c r="B24" s="52" t="s">
        <v>12</v>
      </c>
      <c r="C24" s="51" t="s">
        <v>11</v>
      </c>
      <c r="D24" s="43">
        <f t="shared" si="3"/>
        <v>88</v>
      </c>
      <c r="E24" s="147">
        <f t="shared" si="3"/>
        <v>57</v>
      </c>
      <c r="F24" s="188">
        <v>18</v>
      </c>
      <c r="G24" s="187">
        <v>11</v>
      </c>
      <c r="H24" s="187">
        <v>24</v>
      </c>
      <c r="I24" s="187">
        <v>21</v>
      </c>
      <c r="J24" s="187">
        <v>14</v>
      </c>
      <c r="K24" s="187">
        <v>9</v>
      </c>
      <c r="L24" s="187">
        <v>14</v>
      </c>
      <c r="M24" s="187">
        <v>6</v>
      </c>
      <c r="N24" s="187">
        <v>5</v>
      </c>
      <c r="O24" s="187">
        <v>3</v>
      </c>
      <c r="P24" s="187">
        <v>5</v>
      </c>
      <c r="Q24" s="187">
        <v>1</v>
      </c>
      <c r="R24" s="187">
        <v>8</v>
      </c>
      <c r="S24" s="189">
        <v>6</v>
      </c>
      <c r="T24" s="188">
        <v>17</v>
      </c>
      <c r="U24" s="187">
        <v>8</v>
      </c>
      <c r="V24" s="187">
        <v>26</v>
      </c>
      <c r="W24" s="187">
        <v>16</v>
      </c>
      <c r="X24" s="187">
        <v>11</v>
      </c>
      <c r="Y24" s="187">
        <v>6</v>
      </c>
      <c r="Z24" s="187">
        <v>15</v>
      </c>
      <c r="AA24" s="187">
        <v>11</v>
      </c>
      <c r="AB24" s="187">
        <v>6</v>
      </c>
      <c r="AC24" s="187">
        <v>5</v>
      </c>
      <c r="AD24" s="187">
        <v>13</v>
      </c>
      <c r="AE24" s="189">
        <v>11</v>
      </c>
      <c r="AF24" s="50">
        <f t="shared" si="4"/>
        <v>88</v>
      </c>
      <c r="AG24" s="49">
        <f t="shared" si="4"/>
        <v>57</v>
      </c>
    </row>
    <row r="25" spans="1:33" ht="24.75" customHeight="1">
      <c r="A25" s="53">
        <v>5</v>
      </c>
      <c r="B25" s="52" t="s">
        <v>10</v>
      </c>
      <c r="C25" s="51" t="s">
        <v>9</v>
      </c>
      <c r="D25" s="43">
        <f t="shared" si="3"/>
        <v>85</v>
      </c>
      <c r="E25" s="147">
        <f t="shared" si="3"/>
        <v>62</v>
      </c>
      <c r="F25" s="188">
        <v>5</v>
      </c>
      <c r="G25" s="187">
        <v>4</v>
      </c>
      <c r="H25" s="187">
        <v>31</v>
      </c>
      <c r="I25" s="187">
        <v>22</v>
      </c>
      <c r="J25" s="187">
        <v>21</v>
      </c>
      <c r="K25" s="187">
        <v>15</v>
      </c>
      <c r="L25" s="187">
        <v>15</v>
      </c>
      <c r="M25" s="187">
        <v>12</v>
      </c>
      <c r="N25" s="187">
        <v>6</v>
      </c>
      <c r="O25" s="187">
        <v>4</v>
      </c>
      <c r="P25" s="187">
        <v>2</v>
      </c>
      <c r="Q25" s="187">
        <v>1</v>
      </c>
      <c r="R25" s="187">
        <v>5</v>
      </c>
      <c r="S25" s="189">
        <v>4</v>
      </c>
      <c r="T25" s="188">
        <v>20</v>
      </c>
      <c r="U25" s="187">
        <v>14</v>
      </c>
      <c r="V25" s="187">
        <v>19</v>
      </c>
      <c r="W25" s="187">
        <v>13</v>
      </c>
      <c r="X25" s="187">
        <v>7</v>
      </c>
      <c r="Y25" s="187">
        <v>7</v>
      </c>
      <c r="Z25" s="187">
        <v>11</v>
      </c>
      <c r="AA25" s="187">
        <v>7</v>
      </c>
      <c r="AB25" s="187">
        <v>17</v>
      </c>
      <c r="AC25" s="187">
        <v>12</v>
      </c>
      <c r="AD25" s="187">
        <v>11</v>
      </c>
      <c r="AE25" s="189">
        <v>9</v>
      </c>
      <c r="AF25" s="50">
        <f t="shared" si="4"/>
        <v>85</v>
      </c>
      <c r="AG25" s="49">
        <f t="shared" si="4"/>
        <v>62</v>
      </c>
    </row>
    <row r="26" spans="1:33" ht="24.75" customHeight="1">
      <c r="A26" s="53">
        <v>6</v>
      </c>
      <c r="B26" s="52" t="s">
        <v>8</v>
      </c>
      <c r="C26" s="51" t="s">
        <v>7</v>
      </c>
      <c r="D26" s="43">
        <f t="shared" si="3"/>
        <v>64</v>
      </c>
      <c r="E26" s="147">
        <f t="shared" si="3"/>
        <v>43</v>
      </c>
      <c r="F26" s="188">
        <v>13</v>
      </c>
      <c r="G26" s="187">
        <v>11</v>
      </c>
      <c r="H26" s="187">
        <v>14</v>
      </c>
      <c r="I26" s="187">
        <v>14</v>
      </c>
      <c r="J26" s="187">
        <v>8</v>
      </c>
      <c r="K26" s="187">
        <v>5</v>
      </c>
      <c r="L26" s="187">
        <v>15</v>
      </c>
      <c r="M26" s="187">
        <v>6</v>
      </c>
      <c r="N26" s="187">
        <v>4</v>
      </c>
      <c r="O26" s="187">
        <v>2</v>
      </c>
      <c r="P26" s="187">
        <v>6</v>
      </c>
      <c r="Q26" s="187">
        <v>2</v>
      </c>
      <c r="R26" s="187">
        <v>4</v>
      </c>
      <c r="S26" s="189">
        <v>3</v>
      </c>
      <c r="T26" s="188">
        <v>12</v>
      </c>
      <c r="U26" s="187">
        <v>6</v>
      </c>
      <c r="V26" s="187">
        <v>11</v>
      </c>
      <c r="W26" s="187">
        <v>8</v>
      </c>
      <c r="X26" s="187">
        <v>10</v>
      </c>
      <c r="Y26" s="187">
        <v>4</v>
      </c>
      <c r="Z26" s="187">
        <v>15</v>
      </c>
      <c r="AA26" s="187">
        <v>11</v>
      </c>
      <c r="AB26" s="187">
        <v>9</v>
      </c>
      <c r="AC26" s="187">
        <v>7</v>
      </c>
      <c r="AD26" s="187">
        <v>7</v>
      </c>
      <c r="AE26" s="189">
        <v>7</v>
      </c>
      <c r="AF26" s="50">
        <f t="shared" si="4"/>
        <v>64</v>
      </c>
      <c r="AG26" s="49">
        <f t="shared" si="4"/>
        <v>43</v>
      </c>
    </row>
    <row r="27" spans="1:33" ht="24.75" customHeight="1">
      <c r="A27" s="53">
        <v>7</v>
      </c>
      <c r="B27" s="52" t="s">
        <v>6</v>
      </c>
      <c r="C27" s="51" t="s">
        <v>5</v>
      </c>
      <c r="D27" s="43">
        <f t="shared" si="3"/>
        <v>178</v>
      </c>
      <c r="E27" s="147">
        <f t="shared" si="3"/>
        <v>115</v>
      </c>
      <c r="F27" s="188">
        <v>34</v>
      </c>
      <c r="G27" s="187">
        <v>25</v>
      </c>
      <c r="H27" s="187">
        <v>50</v>
      </c>
      <c r="I27" s="187">
        <v>41</v>
      </c>
      <c r="J27" s="187">
        <v>26</v>
      </c>
      <c r="K27" s="187">
        <v>16</v>
      </c>
      <c r="L27" s="187">
        <v>29</v>
      </c>
      <c r="M27" s="187">
        <v>11</v>
      </c>
      <c r="N27" s="187">
        <v>14</v>
      </c>
      <c r="O27" s="187">
        <v>5</v>
      </c>
      <c r="P27" s="187">
        <v>7</v>
      </c>
      <c r="Q27" s="187">
        <v>2</v>
      </c>
      <c r="R27" s="187">
        <v>18</v>
      </c>
      <c r="S27" s="189">
        <v>15</v>
      </c>
      <c r="T27" s="188">
        <v>34</v>
      </c>
      <c r="U27" s="187">
        <v>23</v>
      </c>
      <c r="V27" s="187">
        <v>37</v>
      </c>
      <c r="W27" s="187">
        <v>22</v>
      </c>
      <c r="X27" s="187">
        <v>20</v>
      </c>
      <c r="Y27" s="187">
        <v>11</v>
      </c>
      <c r="Z27" s="187">
        <v>32</v>
      </c>
      <c r="AA27" s="187">
        <v>20</v>
      </c>
      <c r="AB27" s="187">
        <v>25</v>
      </c>
      <c r="AC27" s="187">
        <v>19</v>
      </c>
      <c r="AD27" s="187">
        <v>30</v>
      </c>
      <c r="AE27" s="189">
        <v>20</v>
      </c>
      <c r="AF27" s="50">
        <f t="shared" si="4"/>
        <v>178</v>
      </c>
      <c r="AG27" s="49">
        <f t="shared" si="4"/>
        <v>115</v>
      </c>
    </row>
    <row r="28" spans="1:33" ht="24.75" customHeight="1">
      <c r="A28" s="53">
        <v>8</v>
      </c>
      <c r="B28" s="52" t="s">
        <v>4</v>
      </c>
      <c r="C28" s="51" t="s">
        <v>3</v>
      </c>
      <c r="D28" s="43">
        <f t="shared" si="3"/>
        <v>129</v>
      </c>
      <c r="E28" s="147">
        <f t="shared" si="3"/>
        <v>78</v>
      </c>
      <c r="F28" s="188">
        <v>23</v>
      </c>
      <c r="G28" s="187">
        <v>17</v>
      </c>
      <c r="H28" s="187">
        <v>30</v>
      </c>
      <c r="I28" s="187">
        <v>23</v>
      </c>
      <c r="J28" s="187">
        <v>24</v>
      </c>
      <c r="K28" s="187">
        <v>16</v>
      </c>
      <c r="L28" s="187">
        <v>22</v>
      </c>
      <c r="M28" s="187">
        <v>9</v>
      </c>
      <c r="N28" s="187">
        <v>12</v>
      </c>
      <c r="O28" s="187">
        <v>8</v>
      </c>
      <c r="P28" s="187">
        <v>9</v>
      </c>
      <c r="Q28" s="187">
        <v>1</v>
      </c>
      <c r="R28" s="187">
        <v>9</v>
      </c>
      <c r="S28" s="189">
        <v>4</v>
      </c>
      <c r="T28" s="188">
        <v>21</v>
      </c>
      <c r="U28" s="187">
        <v>14</v>
      </c>
      <c r="V28" s="187">
        <v>37</v>
      </c>
      <c r="W28" s="187">
        <v>16</v>
      </c>
      <c r="X28" s="187">
        <v>16</v>
      </c>
      <c r="Y28" s="187">
        <v>9</v>
      </c>
      <c r="Z28" s="187">
        <v>24</v>
      </c>
      <c r="AA28" s="187">
        <v>15</v>
      </c>
      <c r="AB28" s="187">
        <v>21</v>
      </c>
      <c r="AC28" s="187">
        <v>15</v>
      </c>
      <c r="AD28" s="187">
        <v>10</v>
      </c>
      <c r="AE28" s="189">
        <v>9</v>
      </c>
      <c r="AF28" s="50">
        <f t="shared" si="4"/>
        <v>129</v>
      </c>
      <c r="AG28" s="49">
        <f t="shared" si="4"/>
        <v>78</v>
      </c>
    </row>
    <row r="29" spans="1:33" ht="24.75" customHeight="1" thickBot="1">
      <c r="A29" s="48">
        <v>9</v>
      </c>
      <c r="B29" s="47" t="s">
        <v>2</v>
      </c>
      <c r="C29" s="46" t="s">
        <v>1</v>
      </c>
      <c r="D29" s="43">
        <f t="shared" si="3"/>
        <v>142</v>
      </c>
      <c r="E29" s="191">
        <f t="shared" si="3"/>
        <v>88</v>
      </c>
      <c r="F29" s="192">
        <v>20</v>
      </c>
      <c r="G29" s="193">
        <v>16</v>
      </c>
      <c r="H29" s="193">
        <v>44</v>
      </c>
      <c r="I29" s="193">
        <v>30</v>
      </c>
      <c r="J29" s="193">
        <v>25</v>
      </c>
      <c r="K29" s="193">
        <v>16</v>
      </c>
      <c r="L29" s="193">
        <v>27</v>
      </c>
      <c r="M29" s="193">
        <v>16</v>
      </c>
      <c r="N29" s="193">
        <v>16</v>
      </c>
      <c r="O29" s="193">
        <v>6</v>
      </c>
      <c r="P29" s="193">
        <v>4</v>
      </c>
      <c r="Q29" s="193">
        <v>0</v>
      </c>
      <c r="R29" s="193">
        <v>6</v>
      </c>
      <c r="S29" s="194">
        <v>4</v>
      </c>
      <c r="T29" s="192">
        <v>19</v>
      </c>
      <c r="U29" s="193">
        <v>9</v>
      </c>
      <c r="V29" s="193">
        <v>23</v>
      </c>
      <c r="W29" s="193">
        <v>13</v>
      </c>
      <c r="X29" s="193">
        <v>19</v>
      </c>
      <c r="Y29" s="193">
        <v>10</v>
      </c>
      <c r="Z29" s="193">
        <v>25</v>
      </c>
      <c r="AA29" s="193">
        <v>14</v>
      </c>
      <c r="AB29" s="193">
        <v>29</v>
      </c>
      <c r="AC29" s="193">
        <v>22</v>
      </c>
      <c r="AD29" s="193">
        <v>27</v>
      </c>
      <c r="AE29" s="194">
        <v>20</v>
      </c>
      <c r="AF29" s="55">
        <f t="shared" si="4"/>
        <v>142</v>
      </c>
      <c r="AG29" s="54">
        <f t="shared" si="4"/>
        <v>88</v>
      </c>
    </row>
    <row r="30" spans="1:33" ht="19.5" customHeight="1" thickBot="1">
      <c r="A30" s="45"/>
      <c r="B30" s="271" t="s">
        <v>54</v>
      </c>
      <c r="C30" s="272"/>
      <c r="D30" s="44">
        <f>D21+D22+D24+D23+D25+D26+D27+D28+D29</f>
        <v>1351</v>
      </c>
      <c r="E30" s="119">
        <f>SUM(G30+I30+K30+M30+O30+Q30+S30)</f>
        <v>833</v>
      </c>
      <c r="F30" s="42">
        <f aca="true" t="shared" si="5" ref="F30:AE30">F21+F22+F23+F24+F25+F26+F27+F28+F29</f>
        <v>199</v>
      </c>
      <c r="G30" s="40">
        <f t="shared" si="5"/>
        <v>143</v>
      </c>
      <c r="H30" s="40">
        <f t="shared" si="5"/>
        <v>375</v>
      </c>
      <c r="I30" s="40">
        <f t="shared" si="5"/>
        <v>276</v>
      </c>
      <c r="J30" s="40">
        <f t="shared" si="5"/>
        <v>243</v>
      </c>
      <c r="K30" s="40">
        <f t="shared" si="5"/>
        <v>152</v>
      </c>
      <c r="L30" s="40">
        <f t="shared" si="5"/>
        <v>246</v>
      </c>
      <c r="M30" s="40">
        <f t="shared" si="5"/>
        <v>132</v>
      </c>
      <c r="N30" s="40">
        <f t="shared" si="5"/>
        <v>128</v>
      </c>
      <c r="O30" s="40">
        <f t="shared" si="5"/>
        <v>58</v>
      </c>
      <c r="P30" s="40">
        <f t="shared" si="5"/>
        <v>80</v>
      </c>
      <c r="Q30" s="40">
        <f t="shared" si="5"/>
        <v>18</v>
      </c>
      <c r="R30" s="40">
        <f t="shared" si="5"/>
        <v>80</v>
      </c>
      <c r="S30" s="40">
        <f t="shared" si="5"/>
        <v>54</v>
      </c>
      <c r="T30" s="41">
        <f t="shared" si="5"/>
        <v>226</v>
      </c>
      <c r="U30" s="40">
        <f t="shared" si="5"/>
        <v>135</v>
      </c>
      <c r="V30" s="40">
        <f t="shared" si="5"/>
        <v>284</v>
      </c>
      <c r="W30" s="40">
        <f t="shared" si="5"/>
        <v>160</v>
      </c>
      <c r="X30" s="40">
        <f t="shared" si="5"/>
        <v>191</v>
      </c>
      <c r="Y30" s="40">
        <f t="shared" si="5"/>
        <v>107</v>
      </c>
      <c r="Z30" s="40">
        <f t="shared" si="5"/>
        <v>244</v>
      </c>
      <c r="AA30" s="40">
        <f t="shared" si="5"/>
        <v>151</v>
      </c>
      <c r="AB30" s="40">
        <f t="shared" si="5"/>
        <v>229</v>
      </c>
      <c r="AC30" s="40">
        <f t="shared" si="5"/>
        <v>158</v>
      </c>
      <c r="AD30" s="40">
        <f t="shared" si="5"/>
        <v>177</v>
      </c>
      <c r="AE30" s="39">
        <f t="shared" si="5"/>
        <v>122</v>
      </c>
      <c r="AF30" s="195">
        <f>AF21+AF22+AF24+AF23+AF25+AF26+AF27+AF28+AF29</f>
        <v>1351</v>
      </c>
      <c r="AG30" s="196">
        <f>AG21+AG22+AG24+AG23+AG25+AG26+AG27+AG28+AG29</f>
        <v>833</v>
      </c>
    </row>
  </sheetData>
  <sheetProtection/>
  <mergeCells count="38">
    <mergeCell ref="H5:I5"/>
    <mergeCell ref="J5:K5"/>
    <mergeCell ref="T19:U19"/>
    <mergeCell ref="V19:W19"/>
    <mergeCell ref="A1:E2"/>
    <mergeCell ref="F1:AC1"/>
    <mergeCell ref="F2:AC2"/>
    <mergeCell ref="D4:E5"/>
    <mergeCell ref="F4:Q4"/>
    <mergeCell ref="R4:AA4"/>
    <mergeCell ref="AB4:AC5"/>
    <mergeCell ref="F5:G5"/>
    <mergeCell ref="L5:M5"/>
    <mergeCell ref="N5:O5"/>
    <mergeCell ref="P5:Q5"/>
    <mergeCell ref="R5:S5"/>
    <mergeCell ref="T5:U5"/>
    <mergeCell ref="V5:W5"/>
    <mergeCell ref="X5:Y5"/>
    <mergeCell ref="Z5:AA5"/>
    <mergeCell ref="B16:C16"/>
    <mergeCell ref="C18:C20"/>
    <mergeCell ref="D18:E19"/>
    <mergeCell ref="F18:S18"/>
    <mergeCell ref="T18:AE18"/>
    <mergeCell ref="X19:Y19"/>
    <mergeCell ref="AD19:AE19"/>
    <mergeCell ref="Z19:AA19"/>
    <mergeCell ref="B30:C30"/>
    <mergeCell ref="AF18:AG19"/>
    <mergeCell ref="F19:G19"/>
    <mergeCell ref="H19:I19"/>
    <mergeCell ref="J19:K19"/>
    <mergeCell ref="L19:M19"/>
    <mergeCell ref="N19:O19"/>
    <mergeCell ref="P19:Q19"/>
    <mergeCell ref="R19:S19"/>
    <mergeCell ref="AB19:AC19"/>
  </mergeCells>
  <printOptions/>
  <pageMargins left="0.28" right="0.21" top="0.6" bottom="0.984251968503937" header="0.3" footer="0.5118110236220472"/>
  <pageSetup fitToHeight="1" fitToWidth="1" horizontalDpi="300" verticalDpi="300" orientation="landscape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X33"/>
  <sheetViews>
    <sheetView zoomScale="70" zoomScaleNormal="70" zoomScalePageLayoutView="0" workbookViewId="0" topLeftCell="A10">
      <selection activeCell="AB14" sqref="AB14"/>
    </sheetView>
  </sheetViews>
  <sheetFormatPr defaultColWidth="9.00390625" defaultRowHeight="12.75"/>
  <cols>
    <col min="1" max="1" width="18.625" style="0" customWidth="1"/>
    <col min="2" max="37" width="6.625" style="0" customWidth="1"/>
    <col min="38" max="47" width="7.75390625" style="0" customWidth="1"/>
  </cols>
  <sheetData>
    <row r="1" ht="19.5" customHeight="1"/>
    <row r="2" spans="1:50" ht="30" customHeight="1">
      <c r="A2" s="353" t="s">
        <v>86</v>
      </c>
      <c r="B2" s="353"/>
      <c r="C2" s="353"/>
      <c r="D2" s="354" t="s">
        <v>126</v>
      </c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5"/>
      <c r="U2" s="355"/>
      <c r="V2" s="355"/>
      <c r="W2" s="355"/>
      <c r="X2" s="355"/>
      <c r="Y2" s="355"/>
      <c r="Z2" s="355"/>
      <c r="AA2" s="355"/>
      <c r="AB2" s="355"/>
      <c r="AC2" s="355"/>
      <c r="AD2" s="355"/>
      <c r="AE2" s="355"/>
      <c r="AF2" s="355"/>
      <c r="AG2" s="355"/>
      <c r="AH2" s="355"/>
      <c r="AI2" s="355"/>
      <c r="AJ2" s="355"/>
      <c r="AK2" s="355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1"/>
      <c r="AW2" s="101"/>
      <c r="AX2" s="101"/>
    </row>
    <row r="3" spans="1:50" ht="19.5" customHeight="1">
      <c r="A3" s="353"/>
      <c r="B3" s="353"/>
      <c r="C3" s="353"/>
      <c r="D3" s="356" t="str">
        <f>'ogolne (7)'!H3</f>
        <v>od 01 lipca 2021 roku</v>
      </c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7"/>
      <c r="T3" s="358" t="str">
        <f>'ogolne (7)'!T3</f>
        <v>do 31 lipca 2021 roku</v>
      </c>
      <c r="U3" s="358"/>
      <c r="V3" s="358"/>
      <c r="W3" s="358"/>
      <c r="X3" s="358"/>
      <c r="Y3" s="358"/>
      <c r="Z3" s="358"/>
      <c r="AA3" s="358"/>
      <c r="AB3" s="358"/>
      <c r="AC3" s="358"/>
      <c r="AD3" s="358"/>
      <c r="AE3" s="358"/>
      <c r="AF3" s="358"/>
      <c r="AG3" s="358"/>
      <c r="AH3" s="358"/>
      <c r="AI3" s="358"/>
      <c r="AJ3" s="358"/>
      <c r="AK3" s="359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1"/>
      <c r="AW3" s="101"/>
      <c r="AX3" s="101"/>
    </row>
    <row r="4" spans="1:47" ht="13.5" customHeight="1" thickBot="1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</row>
    <row r="5" spans="1:47" ht="22.5" customHeight="1">
      <c r="A5" s="360" t="s">
        <v>108</v>
      </c>
      <c r="B5" s="335" t="s">
        <v>107</v>
      </c>
      <c r="C5" s="363"/>
      <c r="D5" s="365" t="s">
        <v>125</v>
      </c>
      <c r="E5" s="366"/>
      <c r="F5" s="369" t="s">
        <v>106</v>
      </c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40"/>
      <c r="S5" s="340"/>
      <c r="T5" s="340"/>
      <c r="U5" s="340"/>
      <c r="V5" s="340"/>
      <c r="W5" s="340"/>
      <c r="X5" s="340"/>
      <c r="Y5" s="340"/>
      <c r="Z5" s="340"/>
      <c r="AA5" s="340"/>
      <c r="AB5" s="340"/>
      <c r="AC5" s="340"/>
      <c r="AD5" s="340"/>
      <c r="AE5" s="340"/>
      <c r="AF5" s="340"/>
      <c r="AG5" s="340"/>
      <c r="AH5" s="340"/>
      <c r="AI5" s="340"/>
      <c r="AJ5" s="340"/>
      <c r="AK5" s="341"/>
      <c r="AL5" s="99"/>
      <c r="AM5" s="99"/>
      <c r="AN5" s="99"/>
      <c r="AO5" s="99"/>
      <c r="AP5" s="99"/>
      <c r="AQ5" s="99"/>
      <c r="AR5" s="99"/>
      <c r="AS5" s="99"/>
      <c r="AT5" s="99"/>
      <c r="AU5" s="99"/>
    </row>
    <row r="6" spans="1:47" ht="21.75" customHeight="1">
      <c r="A6" s="361"/>
      <c r="B6" s="337"/>
      <c r="C6" s="364"/>
      <c r="D6" s="367"/>
      <c r="E6" s="368"/>
      <c r="F6" s="343" t="s">
        <v>124</v>
      </c>
      <c r="G6" s="343"/>
      <c r="H6" s="314" t="s">
        <v>123</v>
      </c>
      <c r="I6" s="314"/>
      <c r="J6" s="347" t="s">
        <v>122</v>
      </c>
      <c r="K6" s="343"/>
      <c r="L6" s="314" t="s">
        <v>121</v>
      </c>
      <c r="M6" s="314"/>
      <c r="N6" s="350" t="s">
        <v>106</v>
      </c>
      <c r="O6" s="351"/>
      <c r="P6" s="351"/>
      <c r="Q6" s="351"/>
      <c r="R6" s="351"/>
      <c r="S6" s="351"/>
      <c r="T6" s="351"/>
      <c r="U6" s="351"/>
      <c r="V6" s="351"/>
      <c r="W6" s="351"/>
      <c r="X6" s="351"/>
      <c r="Y6" s="351"/>
      <c r="Z6" s="351"/>
      <c r="AA6" s="351"/>
      <c r="AB6" s="351"/>
      <c r="AC6" s="351"/>
      <c r="AD6" s="351"/>
      <c r="AE6" s="351"/>
      <c r="AF6" s="351"/>
      <c r="AG6" s="351"/>
      <c r="AH6" s="351"/>
      <c r="AI6" s="351"/>
      <c r="AJ6" s="351"/>
      <c r="AK6" s="352"/>
      <c r="AL6" s="98"/>
      <c r="AM6" s="98"/>
      <c r="AN6" s="98"/>
      <c r="AO6" s="98"/>
      <c r="AP6" s="98"/>
      <c r="AQ6" s="98"/>
      <c r="AR6" s="98"/>
      <c r="AS6" s="98"/>
      <c r="AT6" s="98"/>
      <c r="AU6" s="98"/>
    </row>
    <row r="7" spans="1:47" ht="86.25" customHeight="1">
      <c r="A7" s="361"/>
      <c r="B7" s="337"/>
      <c r="C7" s="364"/>
      <c r="D7" s="367"/>
      <c r="E7" s="368"/>
      <c r="F7" s="349"/>
      <c r="G7" s="349"/>
      <c r="H7" s="314"/>
      <c r="I7" s="314"/>
      <c r="J7" s="348"/>
      <c r="K7" s="349"/>
      <c r="L7" s="314"/>
      <c r="M7" s="314"/>
      <c r="N7" s="330" t="s">
        <v>120</v>
      </c>
      <c r="O7" s="317"/>
      <c r="P7" s="330" t="s">
        <v>119</v>
      </c>
      <c r="Q7" s="317"/>
      <c r="R7" s="330" t="s">
        <v>118</v>
      </c>
      <c r="S7" s="317"/>
      <c r="T7" s="330" t="s">
        <v>117</v>
      </c>
      <c r="U7" s="317"/>
      <c r="V7" s="314" t="s">
        <v>116</v>
      </c>
      <c r="W7" s="314"/>
      <c r="X7" s="314" t="s">
        <v>115</v>
      </c>
      <c r="Y7" s="314"/>
      <c r="Z7" s="314" t="s">
        <v>114</v>
      </c>
      <c r="AA7" s="314"/>
      <c r="AB7" s="329" t="s">
        <v>113</v>
      </c>
      <c r="AC7" s="329"/>
      <c r="AD7" s="330" t="s">
        <v>112</v>
      </c>
      <c r="AE7" s="317"/>
      <c r="AF7" s="330" t="s">
        <v>111</v>
      </c>
      <c r="AG7" s="317"/>
      <c r="AH7" s="330" t="s">
        <v>110</v>
      </c>
      <c r="AI7" s="317"/>
      <c r="AJ7" s="330" t="s">
        <v>109</v>
      </c>
      <c r="AK7" s="331"/>
      <c r="AL7" s="98"/>
      <c r="AM7" s="98"/>
      <c r="AN7" s="98"/>
      <c r="AO7" s="98"/>
      <c r="AP7" s="98"/>
      <c r="AQ7" s="98"/>
      <c r="AR7" s="98"/>
      <c r="AS7" s="98"/>
      <c r="AT7" s="98"/>
      <c r="AU7" s="98"/>
    </row>
    <row r="8" spans="1:47" ht="19.5" customHeight="1" thickBot="1">
      <c r="A8" s="362"/>
      <c r="B8" s="97" t="s">
        <v>19</v>
      </c>
      <c r="C8" s="96" t="s">
        <v>18</v>
      </c>
      <c r="D8" s="85" t="s">
        <v>19</v>
      </c>
      <c r="E8" s="85" t="s">
        <v>18</v>
      </c>
      <c r="F8" s="85" t="s">
        <v>19</v>
      </c>
      <c r="G8" s="85" t="s">
        <v>18</v>
      </c>
      <c r="H8" s="136" t="s">
        <v>19</v>
      </c>
      <c r="I8" s="85" t="s">
        <v>18</v>
      </c>
      <c r="J8" s="89" t="s">
        <v>19</v>
      </c>
      <c r="K8" s="88" t="s">
        <v>18</v>
      </c>
      <c r="L8" s="136" t="s">
        <v>19</v>
      </c>
      <c r="M8" s="85" t="s">
        <v>18</v>
      </c>
      <c r="N8" s="89" t="s">
        <v>19</v>
      </c>
      <c r="O8" s="88" t="s">
        <v>18</v>
      </c>
      <c r="P8" s="89" t="s">
        <v>19</v>
      </c>
      <c r="Q8" s="88" t="s">
        <v>18</v>
      </c>
      <c r="R8" s="89" t="s">
        <v>19</v>
      </c>
      <c r="S8" s="88" t="s">
        <v>18</v>
      </c>
      <c r="T8" s="89" t="s">
        <v>19</v>
      </c>
      <c r="U8" s="88" t="s">
        <v>18</v>
      </c>
      <c r="V8" s="136" t="s">
        <v>19</v>
      </c>
      <c r="W8" s="85" t="s">
        <v>18</v>
      </c>
      <c r="X8" s="136" t="s">
        <v>19</v>
      </c>
      <c r="Y8" s="85" t="s">
        <v>18</v>
      </c>
      <c r="Z8" s="136" t="s">
        <v>19</v>
      </c>
      <c r="AA8" s="159" t="s">
        <v>18</v>
      </c>
      <c r="AB8" s="86" t="s">
        <v>19</v>
      </c>
      <c r="AC8" s="85" t="s">
        <v>18</v>
      </c>
      <c r="AD8" s="86" t="s">
        <v>19</v>
      </c>
      <c r="AE8" s="85" t="s">
        <v>18</v>
      </c>
      <c r="AF8" s="89" t="s">
        <v>19</v>
      </c>
      <c r="AG8" s="88" t="s">
        <v>18</v>
      </c>
      <c r="AH8" s="89" t="s">
        <v>19</v>
      </c>
      <c r="AI8" s="88" t="s">
        <v>18</v>
      </c>
      <c r="AJ8" s="89" t="s">
        <v>19</v>
      </c>
      <c r="AK8" s="96" t="s">
        <v>18</v>
      </c>
      <c r="AL8" s="95"/>
      <c r="AM8" s="95"/>
      <c r="AN8" s="95"/>
      <c r="AO8" s="95"/>
      <c r="AP8" s="95"/>
      <c r="AQ8" s="95"/>
      <c r="AR8" s="95"/>
      <c r="AS8" s="95"/>
      <c r="AT8" s="95"/>
      <c r="AU8" s="95"/>
    </row>
    <row r="9" spans="1:47" ht="21" customHeight="1">
      <c r="A9" s="94" t="s">
        <v>88</v>
      </c>
      <c r="B9" s="130">
        <f aca="true" t="shared" si="0" ref="B9:C17">SUM(D9+D24+H24+L24+R24+T24,V24,X24,Z24,AB24,AD24,AF24,AH24+AJ24)</f>
        <v>104</v>
      </c>
      <c r="C9" s="160">
        <f t="shared" si="0"/>
        <v>48</v>
      </c>
      <c r="D9" s="201">
        <v>49</v>
      </c>
      <c r="E9" s="200">
        <v>24</v>
      </c>
      <c r="F9" s="200">
        <v>43</v>
      </c>
      <c r="G9" s="200">
        <v>22</v>
      </c>
      <c r="H9" s="200">
        <v>1</v>
      </c>
      <c r="I9" s="200">
        <v>0</v>
      </c>
      <c r="J9" s="200">
        <v>0</v>
      </c>
      <c r="K9" s="200">
        <v>0</v>
      </c>
      <c r="L9" s="200">
        <v>6</v>
      </c>
      <c r="M9" s="200">
        <v>2</v>
      </c>
      <c r="N9" s="200">
        <v>1</v>
      </c>
      <c r="O9" s="200">
        <v>1</v>
      </c>
      <c r="P9" s="200">
        <v>0</v>
      </c>
      <c r="Q9" s="200">
        <v>0</v>
      </c>
      <c r="R9" s="200">
        <v>4</v>
      </c>
      <c r="S9" s="200">
        <v>1</v>
      </c>
      <c r="T9" s="200">
        <v>0</v>
      </c>
      <c r="U9" s="200">
        <v>0</v>
      </c>
      <c r="V9" s="200">
        <v>1</v>
      </c>
      <c r="W9" s="200">
        <v>0</v>
      </c>
      <c r="X9" s="200">
        <v>0</v>
      </c>
      <c r="Y9" s="200">
        <v>0</v>
      </c>
      <c r="Z9" s="200">
        <v>0</v>
      </c>
      <c r="AA9" s="200">
        <v>0</v>
      </c>
      <c r="AB9" s="200">
        <v>0</v>
      </c>
      <c r="AC9" s="200">
        <v>0</v>
      </c>
      <c r="AD9" s="200">
        <v>0</v>
      </c>
      <c r="AE9" s="200">
        <v>0</v>
      </c>
      <c r="AF9" s="200">
        <v>0</v>
      </c>
      <c r="AG9" s="200">
        <v>0</v>
      </c>
      <c r="AH9" s="200">
        <v>0</v>
      </c>
      <c r="AI9" s="200">
        <v>0</v>
      </c>
      <c r="AJ9" s="200">
        <v>0</v>
      </c>
      <c r="AK9" s="202">
        <v>0</v>
      </c>
      <c r="AL9" s="92"/>
      <c r="AM9" s="92"/>
      <c r="AN9" s="92"/>
      <c r="AO9" s="92"/>
      <c r="AP9" s="92"/>
      <c r="AQ9" s="92"/>
      <c r="AR9" s="92"/>
      <c r="AS9" s="92"/>
      <c r="AT9" s="92"/>
      <c r="AU9" s="92"/>
    </row>
    <row r="10" spans="1:47" ht="21" customHeight="1">
      <c r="A10" s="93" t="s">
        <v>16</v>
      </c>
      <c r="B10" s="130">
        <f t="shared" si="0"/>
        <v>32</v>
      </c>
      <c r="C10" s="160">
        <f t="shared" si="0"/>
        <v>19</v>
      </c>
      <c r="D10" s="201">
        <v>12</v>
      </c>
      <c r="E10" s="200">
        <v>9</v>
      </c>
      <c r="F10" s="200">
        <v>10</v>
      </c>
      <c r="G10" s="200">
        <v>7</v>
      </c>
      <c r="H10" s="200">
        <v>1</v>
      </c>
      <c r="I10" s="200">
        <v>1</v>
      </c>
      <c r="J10" s="200">
        <v>0</v>
      </c>
      <c r="K10" s="200">
        <v>0</v>
      </c>
      <c r="L10" s="200">
        <v>2</v>
      </c>
      <c r="M10" s="200">
        <v>2</v>
      </c>
      <c r="N10" s="200">
        <v>0</v>
      </c>
      <c r="O10" s="200">
        <v>0</v>
      </c>
      <c r="P10" s="200">
        <v>1</v>
      </c>
      <c r="Q10" s="200">
        <v>1</v>
      </c>
      <c r="R10" s="200">
        <v>1</v>
      </c>
      <c r="S10" s="200">
        <v>1</v>
      </c>
      <c r="T10" s="200">
        <v>0</v>
      </c>
      <c r="U10" s="200">
        <v>0</v>
      </c>
      <c r="V10" s="200">
        <v>0</v>
      </c>
      <c r="W10" s="200">
        <v>0</v>
      </c>
      <c r="X10" s="200">
        <v>0</v>
      </c>
      <c r="Y10" s="200">
        <v>0</v>
      </c>
      <c r="Z10" s="200">
        <v>0</v>
      </c>
      <c r="AA10" s="200">
        <v>0</v>
      </c>
      <c r="AB10" s="200">
        <v>0</v>
      </c>
      <c r="AC10" s="200">
        <v>0</v>
      </c>
      <c r="AD10" s="200">
        <v>0</v>
      </c>
      <c r="AE10" s="200">
        <v>0</v>
      </c>
      <c r="AF10" s="200">
        <v>0</v>
      </c>
      <c r="AG10" s="200">
        <v>0</v>
      </c>
      <c r="AH10" s="200">
        <v>0</v>
      </c>
      <c r="AI10" s="200">
        <v>0</v>
      </c>
      <c r="AJ10" s="200">
        <v>0</v>
      </c>
      <c r="AK10" s="202">
        <v>0</v>
      </c>
      <c r="AL10" s="92"/>
      <c r="AM10" s="92"/>
      <c r="AN10" s="92"/>
      <c r="AO10" s="92"/>
      <c r="AP10" s="92"/>
      <c r="AQ10" s="92"/>
      <c r="AR10" s="92"/>
      <c r="AS10" s="92"/>
      <c r="AT10" s="92"/>
      <c r="AU10" s="92"/>
    </row>
    <row r="11" spans="1:47" ht="21" customHeight="1">
      <c r="A11" s="93" t="s">
        <v>14</v>
      </c>
      <c r="B11" s="130">
        <f t="shared" si="0"/>
        <v>22</v>
      </c>
      <c r="C11" s="160">
        <f t="shared" si="0"/>
        <v>12</v>
      </c>
      <c r="D11" s="201">
        <v>9</v>
      </c>
      <c r="E11" s="200">
        <v>5</v>
      </c>
      <c r="F11" s="200">
        <v>7</v>
      </c>
      <c r="G11" s="200">
        <v>5</v>
      </c>
      <c r="H11" s="200">
        <v>0</v>
      </c>
      <c r="I11" s="200">
        <v>0</v>
      </c>
      <c r="J11" s="200">
        <v>0</v>
      </c>
      <c r="K11" s="200">
        <v>0</v>
      </c>
      <c r="L11" s="200">
        <v>2</v>
      </c>
      <c r="M11" s="200">
        <v>0</v>
      </c>
      <c r="N11" s="200">
        <v>1</v>
      </c>
      <c r="O11" s="200">
        <v>0</v>
      </c>
      <c r="P11" s="200">
        <v>0</v>
      </c>
      <c r="Q11" s="200">
        <v>0</v>
      </c>
      <c r="R11" s="200">
        <v>0</v>
      </c>
      <c r="S11" s="200">
        <v>0</v>
      </c>
      <c r="T11" s="200">
        <v>0</v>
      </c>
      <c r="U11" s="200">
        <v>0</v>
      </c>
      <c r="V11" s="200">
        <v>1</v>
      </c>
      <c r="W11" s="200">
        <v>0</v>
      </c>
      <c r="X11" s="200">
        <v>0</v>
      </c>
      <c r="Y11" s="200">
        <v>0</v>
      </c>
      <c r="Z11" s="200">
        <v>0</v>
      </c>
      <c r="AA11" s="200">
        <v>0</v>
      </c>
      <c r="AB11" s="200">
        <v>0</v>
      </c>
      <c r="AC11" s="200">
        <v>0</v>
      </c>
      <c r="AD11" s="200">
        <v>0</v>
      </c>
      <c r="AE11" s="200">
        <v>0</v>
      </c>
      <c r="AF11" s="200">
        <v>0</v>
      </c>
      <c r="AG11" s="200">
        <v>0</v>
      </c>
      <c r="AH11" s="200">
        <v>0</v>
      </c>
      <c r="AI11" s="200">
        <v>0</v>
      </c>
      <c r="AJ11" s="200">
        <v>0</v>
      </c>
      <c r="AK11" s="202">
        <v>0</v>
      </c>
      <c r="AL11" s="92"/>
      <c r="AM11" s="92"/>
      <c r="AN11" s="92"/>
      <c r="AO11" s="92"/>
      <c r="AP11" s="92"/>
      <c r="AQ11" s="92"/>
      <c r="AR11" s="92"/>
      <c r="AS11" s="92"/>
      <c r="AT11" s="92"/>
      <c r="AU11" s="92"/>
    </row>
    <row r="12" spans="1:47" ht="21" customHeight="1">
      <c r="A12" s="93" t="s">
        <v>12</v>
      </c>
      <c r="B12" s="130">
        <f t="shared" si="0"/>
        <v>18</v>
      </c>
      <c r="C12" s="160">
        <f t="shared" si="0"/>
        <v>10</v>
      </c>
      <c r="D12" s="201">
        <v>7</v>
      </c>
      <c r="E12" s="200">
        <v>4</v>
      </c>
      <c r="F12" s="200">
        <v>5</v>
      </c>
      <c r="G12" s="200">
        <v>3</v>
      </c>
      <c r="H12" s="200">
        <v>0</v>
      </c>
      <c r="I12" s="200">
        <v>0</v>
      </c>
      <c r="J12" s="200">
        <v>0</v>
      </c>
      <c r="K12" s="200">
        <v>0</v>
      </c>
      <c r="L12" s="200">
        <v>2</v>
      </c>
      <c r="M12" s="200">
        <v>1</v>
      </c>
      <c r="N12" s="200">
        <v>1</v>
      </c>
      <c r="O12" s="200">
        <v>1</v>
      </c>
      <c r="P12" s="200">
        <v>1</v>
      </c>
      <c r="Q12" s="200">
        <v>0</v>
      </c>
      <c r="R12" s="200">
        <v>0</v>
      </c>
      <c r="S12" s="200">
        <v>0</v>
      </c>
      <c r="T12" s="200">
        <v>0</v>
      </c>
      <c r="U12" s="200">
        <v>0</v>
      </c>
      <c r="V12" s="200">
        <v>0</v>
      </c>
      <c r="W12" s="200">
        <v>0</v>
      </c>
      <c r="X12" s="200">
        <v>0</v>
      </c>
      <c r="Y12" s="200">
        <v>0</v>
      </c>
      <c r="Z12" s="200">
        <v>0</v>
      </c>
      <c r="AA12" s="200">
        <v>0</v>
      </c>
      <c r="AB12" s="200">
        <v>0</v>
      </c>
      <c r="AC12" s="200">
        <v>0</v>
      </c>
      <c r="AD12" s="200">
        <v>0</v>
      </c>
      <c r="AE12" s="200">
        <v>0</v>
      </c>
      <c r="AF12" s="200">
        <v>0</v>
      </c>
      <c r="AG12" s="200">
        <v>0</v>
      </c>
      <c r="AH12" s="200">
        <v>0</v>
      </c>
      <c r="AI12" s="200">
        <v>0</v>
      </c>
      <c r="AJ12" s="200">
        <v>0</v>
      </c>
      <c r="AK12" s="202">
        <v>0</v>
      </c>
      <c r="AL12" s="92"/>
      <c r="AM12" s="92"/>
      <c r="AN12" s="92"/>
      <c r="AO12" s="92"/>
      <c r="AP12" s="92"/>
      <c r="AQ12" s="92"/>
      <c r="AR12" s="92"/>
      <c r="AS12" s="92"/>
      <c r="AT12" s="92"/>
      <c r="AU12" s="92"/>
    </row>
    <row r="13" spans="1:47" ht="21" customHeight="1">
      <c r="A13" s="93" t="s">
        <v>10</v>
      </c>
      <c r="B13" s="130">
        <f t="shared" si="0"/>
        <v>20</v>
      </c>
      <c r="C13" s="160">
        <f t="shared" si="0"/>
        <v>12</v>
      </c>
      <c r="D13" s="201">
        <v>8</v>
      </c>
      <c r="E13" s="200">
        <v>3</v>
      </c>
      <c r="F13" s="200">
        <v>6</v>
      </c>
      <c r="G13" s="200">
        <v>3</v>
      </c>
      <c r="H13" s="200">
        <v>1</v>
      </c>
      <c r="I13" s="200">
        <v>0</v>
      </c>
      <c r="J13" s="200">
        <v>0</v>
      </c>
      <c r="K13" s="200">
        <v>0</v>
      </c>
      <c r="L13" s="200">
        <v>2</v>
      </c>
      <c r="M13" s="200">
        <v>0</v>
      </c>
      <c r="N13" s="200">
        <v>0</v>
      </c>
      <c r="O13" s="200">
        <v>0</v>
      </c>
      <c r="P13" s="200">
        <v>0</v>
      </c>
      <c r="Q13" s="200">
        <v>0</v>
      </c>
      <c r="R13" s="200">
        <v>2</v>
      </c>
      <c r="S13" s="200">
        <v>0</v>
      </c>
      <c r="T13" s="200">
        <v>0</v>
      </c>
      <c r="U13" s="200">
        <v>0</v>
      </c>
      <c r="V13" s="200">
        <v>0</v>
      </c>
      <c r="W13" s="200">
        <v>0</v>
      </c>
      <c r="X13" s="200">
        <v>0</v>
      </c>
      <c r="Y13" s="200">
        <v>0</v>
      </c>
      <c r="Z13" s="200">
        <v>0</v>
      </c>
      <c r="AA13" s="200">
        <v>0</v>
      </c>
      <c r="AB13" s="200">
        <v>0</v>
      </c>
      <c r="AC13" s="200">
        <v>0</v>
      </c>
      <c r="AD13" s="200">
        <v>0</v>
      </c>
      <c r="AE13" s="200">
        <v>0</v>
      </c>
      <c r="AF13" s="200">
        <v>0</v>
      </c>
      <c r="AG13" s="200">
        <v>0</v>
      </c>
      <c r="AH13" s="200">
        <v>0</v>
      </c>
      <c r="AI13" s="200">
        <v>0</v>
      </c>
      <c r="AJ13" s="200">
        <v>0</v>
      </c>
      <c r="AK13" s="202">
        <v>0</v>
      </c>
      <c r="AL13" s="92"/>
      <c r="AM13" s="92"/>
      <c r="AN13" s="92"/>
      <c r="AO13" s="92"/>
      <c r="AP13" s="92"/>
      <c r="AQ13" s="92"/>
      <c r="AR13" s="92"/>
      <c r="AS13" s="92"/>
      <c r="AT13" s="92"/>
      <c r="AU13" s="92"/>
    </row>
    <row r="14" spans="1:47" ht="21" customHeight="1">
      <c r="A14" s="93" t="s">
        <v>8</v>
      </c>
      <c r="B14" s="130">
        <f t="shared" si="0"/>
        <v>14</v>
      </c>
      <c r="C14" s="160">
        <f t="shared" si="0"/>
        <v>12</v>
      </c>
      <c r="D14" s="201">
        <v>8</v>
      </c>
      <c r="E14" s="200">
        <v>7</v>
      </c>
      <c r="F14" s="200">
        <v>6</v>
      </c>
      <c r="G14" s="200">
        <v>5</v>
      </c>
      <c r="H14" s="200">
        <v>0</v>
      </c>
      <c r="I14" s="200">
        <v>0</v>
      </c>
      <c r="J14" s="200">
        <v>0</v>
      </c>
      <c r="K14" s="200">
        <v>0</v>
      </c>
      <c r="L14" s="200">
        <v>2</v>
      </c>
      <c r="M14" s="200">
        <v>2</v>
      </c>
      <c r="N14" s="200">
        <v>1</v>
      </c>
      <c r="O14" s="200">
        <v>1</v>
      </c>
      <c r="P14" s="200">
        <v>1</v>
      </c>
      <c r="Q14" s="200">
        <v>1</v>
      </c>
      <c r="R14" s="200">
        <v>0</v>
      </c>
      <c r="S14" s="200">
        <v>0</v>
      </c>
      <c r="T14" s="200">
        <v>0</v>
      </c>
      <c r="U14" s="200">
        <v>0</v>
      </c>
      <c r="V14" s="200">
        <v>0</v>
      </c>
      <c r="W14" s="200">
        <v>0</v>
      </c>
      <c r="X14" s="200">
        <v>0</v>
      </c>
      <c r="Y14" s="200">
        <v>0</v>
      </c>
      <c r="Z14" s="200">
        <v>0</v>
      </c>
      <c r="AA14" s="200">
        <v>0</v>
      </c>
      <c r="AB14" s="200">
        <v>0</v>
      </c>
      <c r="AC14" s="200">
        <v>0</v>
      </c>
      <c r="AD14" s="200">
        <v>0</v>
      </c>
      <c r="AE14" s="200">
        <v>0</v>
      </c>
      <c r="AF14" s="200">
        <v>0</v>
      </c>
      <c r="AG14" s="200">
        <v>0</v>
      </c>
      <c r="AH14" s="200">
        <v>0</v>
      </c>
      <c r="AI14" s="200">
        <v>0</v>
      </c>
      <c r="AJ14" s="200">
        <v>0</v>
      </c>
      <c r="AK14" s="202">
        <v>0</v>
      </c>
      <c r="AL14" s="92"/>
      <c r="AM14" s="92"/>
      <c r="AN14" s="92"/>
      <c r="AO14" s="92"/>
      <c r="AP14" s="92"/>
      <c r="AQ14" s="92"/>
      <c r="AR14" s="92"/>
      <c r="AS14" s="92"/>
      <c r="AT14" s="92"/>
      <c r="AU14" s="92"/>
    </row>
    <row r="15" spans="1:47" ht="21" customHeight="1">
      <c r="A15" s="93" t="s">
        <v>6</v>
      </c>
      <c r="B15" s="130">
        <f t="shared" si="0"/>
        <v>50</v>
      </c>
      <c r="C15" s="160">
        <f t="shared" si="0"/>
        <v>27</v>
      </c>
      <c r="D15" s="201">
        <v>22</v>
      </c>
      <c r="E15" s="200">
        <v>12</v>
      </c>
      <c r="F15" s="200">
        <v>20</v>
      </c>
      <c r="G15" s="200">
        <v>11</v>
      </c>
      <c r="H15" s="200">
        <v>1</v>
      </c>
      <c r="I15" s="200">
        <v>0</v>
      </c>
      <c r="J15" s="200">
        <v>0</v>
      </c>
      <c r="K15" s="200">
        <v>0</v>
      </c>
      <c r="L15" s="200">
        <v>2</v>
      </c>
      <c r="M15" s="200">
        <v>1</v>
      </c>
      <c r="N15" s="200">
        <v>1</v>
      </c>
      <c r="O15" s="200">
        <v>1</v>
      </c>
      <c r="P15" s="200">
        <v>0</v>
      </c>
      <c r="Q15" s="200">
        <v>0</v>
      </c>
      <c r="R15" s="200">
        <v>1</v>
      </c>
      <c r="S15" s="200">
        <v>0</v>
      </c>
      <c r="T15" s="200">
        <v>0</v>
      </c>
      <c r="U15" s="200">
        <v>0</v>
      </c>
      <c r="V15" s="200">
        <v>0</v>
      </c>
      <c r="W15" s="200">
        <v>0</v>
      </c>
      <c r="X15" s="200">
        <v>0</v>
      </c>
      <c r="Y15" s="200">
        <v>0</v>
      </c>
      <c r="Z15" s="200">
        <v>0</v>
      </c>
      <c r="AA15" s="200">
        <v>0</v>
      </c>
      <c r="AB15" s="200">
        <v>0</v>
      </c>
      <c r="AC15" s="200">
        <v>0</v>
      </c>
      <c r="AD15" s="200">
        <v>0</v>
      </c>
      <c r="AE15" s="200">
        <v>0</v>
      </c>
      <c r="AF15" s="200">
        <v>0</v>
      </c>
      <c r="AG15" s="200">
        <v>0</v>
      </c>
      <c r="AH15" s="200">
        <v>0</v>
      </c>
      <c r="AI15" s="200">
        <v>0</v>
      </c>
      <c r="AJ15" s="200">
        <v>0</v>
      </c>
      <c r="AK15" s="202">
        <v>0</v>
      </c>
      <c r="AL15" s="92"/>
      <c r="AM15" s="92"/>
      <c r="AN15" s="92"/>
      <c r="AO15" s="92"/>
      <c r="AP15" s="92"/>
      <c r="AQ15" s="92"/>
      <c r="AR15" s="92"/>
      <c r="AS15" s="92"/>
      <c r="AT15" s="92"/>
      <c r="AU15" s="92"/>
    </row>
    <row r="16" spans="1:47" ht="21" customHeight="1">
      <c r="A16" s="93" t="s">
        <v>87</v>
      </c>
      <c r="B16" s="130">
        <f t="shared" si="0"/>
        <v>31</v>
      </c>
      <c r="C16" s="160">
        <f t="shared" si="0"/>
        <v>17</v>
      </c>
      <c r="D16" s="201">
        <v>11</v>
      </c>
      <c r="E16" s="200">
        <v>6</v>
      </c>
      <c r="F16" s="200">
        <v>10</v>
      </c>
      <c r="G16" s="200">
        <v>6</v>
      </c>
      <c r="H16" s="200">
        <v>0</v>
      </c>
      <c r="I16" s="200">
        <v>0</v>
      </c>
      <c r="J16" s="200">
        <v>0</v>
      </c>
      <c r="K16" s="200">
        <v>0</v>
      </c>
      <c r="L16" s="200">
        <v>1</v>
      </c>
      <c r="M16" s="200">
        <v>0</v>
      </c>
      <c r="N16" s="200">
        <v>0</v>
      </c>
      <c r="O16" s="200">
        <v>0</v>
      </c>
      <c r="P16" s="200">
        <v>0</v>
      </c>
      <c r="Q16" s="200">
        <v>0</v>
      </c>
      <c r="R16" s="200">
        <v>1</v>
      </c>
      <c r="S16" s="200">
        <v>0</v>
      </c>
      <c r="T16" s="200">
        <v>0</v>
      </c>
      <c r="U16" s="200">
        <v>0</v>
      </c>
      <c r="V16" s="200">
        <v>0</v>
      </c>
      <c r="W16" s="200">
        <v>0</v>
      </c>
      <c r="X16" s="200">
        <v>0</v>
      </c>
      <c r="Y16" s="200">
        <v>0</v>
      </c>
      <c r="Z16" s="200">
        <v>0</v>
      </c>
      <c r="AA16" s="200">
        <v>0</v>
      </c>
      <c r="AB16" s="200">
        <v>0</v>
      </c>
      <c r="AC16" s="200">
        <v>0</v>
      </c>
      <c r="AD16" s="200">
        <v>0</v>
      </c>
      <c r="AE16" s="200">
        <v>0</v>
      </c>
      <c r="AF16" s="200">
        <v>0</v>
      </c>
      <c r="AG16" s="200">
        <v>0</v>
      </c>
      <c r="AH16" s="200">
        <v>0</v>
      </c>
      <c r="AI16" s="200">
        <v>0</v>
      </c>
      <c r="AJ16" s="200">
        <v>0</v>
      </c>
      <c r="AK16" s="202">
        <v>0</v>
      </c>
      <c r="AL16" s="92"/>
      <c r="AM16" s="92"/>
      <c r="AN16" s="92"/>
      <c r="AO16" s="92"/>
      <c r="AP16" s="92"/>
      <c r="AQ16" s="92"/>
      <c r="AR16" s="92"/>
      <c r="AS16" s="92"/>
      <c r="AT16" s="92"/>
      <c r="AU16" s="92"/>
    </row>
    <row r="17" spans="1:47" ht="21" customHeight="1" thickBot="1">
      <c r="A17" s="93" t="s">
        <v>2</v>
      </c>
      <c r="B17" s="162">
        <f t="shared" si="0"/>
        <v>33</v>
      </c>
      <c r="C17" s="163">
        <f t="shared" si="0"/>
        <v>26</v>
      </c>
      <c r="D17" s="204">
        <v>13</v>
      </c>
      <c r="E17" s="205">
        <v>12</v>
      </c>
      <c r="F17" s="205">
        <v>11</v>
      </c>
      <c r="G17" s="205">
        <v>10</v>
      </c>
      <c r="H17" s="205">
        <v>0</v>
      </c>
      <c r="I17" s="205">
        <v>0</v>
      </c>
      <c r="J17" s="205">
        <v>0</v>
      </c>
      <c r="K17" s="205">
        <v>0</v>
      </c>
      <c r="L17" s="205">
        <v>2</v>
      </c>
      <c r="M17" s="205">
        <v>2</v>
      </c>
      <c r="N17" s="205">
        <v>1</v>
      </c>
      <c r="O17" s="205">
        <v>1</v>
      </c>
      <c r="P17" s="205">
        <v>0</v>
      </c>
      <c r="Q17" s="205">
        <v>0</v>
      </c>
      <c r="R17" s="205">
        <v>1</v>
      </c>
      <c r="S17" s="205">
        <v>1</v>
      </c>
      <c r="T17" s="205">
        <v>0</v>
      </c>
      <c r="U17" s="205">
        <v>0</v>
      </c>
      <c r="V17" s="205">
        <v>0</v>
      </c>
      <c r="W17" s="205">
        <v>0</v>
      </c>
      <c r="X17" s="205">
        <v>0</v>
      </c>
      <c r="Y17" s="205">
        <v>0</v>
      </c>
      <c r="Z17" s="205">
        <v>0</v>
      </c>
      <c r="AA17" s="205">
        <v>0</v>
      </c>
      <c r="AB17" s="205">
        <v>0</v>
      </c>
      <c r="AC17" s="205">
        <v>0</v>
      </c>
      <c r="AD17" s="205">
        <v>0</v>
      </c>
      <c r="AE17" s="205">
        <v>0</v>
      </c>
      <c r="AF17" s="205">
        <v>0</v>
      </c>
      <c r="AG17" s="205">
        <v>0</v>
      </c>
      <c r="AH17" s="205">
        <v>0</v>
      </c>
      <c r="AI17" s="205">
        <v>0</v>
      </c>
      <c r="AJ17" s="205">
        <v>0</v>
      </c>
      <c r="AK17" s="206">
        <v>0</v>
      </c>
      <c r="AL17" s="92"/>
      <c r="AM17" s="92"/>
      <c r="AN17" s="92"/>
      <c r="AO17" s="92"/>
      <c r="AP17" s="92"/>
      <c r="AQ17" s="92"/>
      <c r="AR17" s="92"/>
      <c r="AS17" s="92"/>
      <c r="AT17" s="92"/>
      <c r="AU17" s="92"/>
    </row>
    <row r="18" spans="1:47" ht="30" customHeight="1" thickBot="1">
      <c r="A18" s="91" t="s">
        <v>0</v>
      </c>
      <c r="B18" s="164">
        <f aca="true" t="shared" si="1" ref="B18:AK18">B9+B10+B11+B12+B13+B14+B15+B16+B17</f>
        <v>324</v>
      </c>
      <c r="C18" s="165">
        <f t="shared" si="1"/>
        <v>183</v>
      </c>
      <c r="D18" s="165">
        <f t="shared" si="1"/>
        <v>139</v>
      </c>
      <c r="E18" s="165">
        <f t="shared" si="1"/>
        <v>82</v>
      </c>
      <c r="F18" s="165">
        <f t="shared" si="1"/>
        <v>118</v>
      </c>
      <c r="G18" s="165">
        <f t="shared" si="1"/>
        <v>72</v>
      </c>
      <c r="H18" s="165">
        <f t="shared" si="1"/>
        <v>4</v>
      </c>
      <c r="I18" s="165">
        <f t="shared" si="1"/>
        <v>1</v>
      </c>
      <c r="J18" s="165">
        <f t="shared" si="1"/>
        <v>0</v>
      </c>
      <c r="K18" s="165">
        <f t="shared" si="1"/>
        <v>0</v>
      </c>
      <c r="L18" s="165">
        <f t="shared" si="1"/>
        <v>21</v>
      </c>
      <c r="M18" s="165">
        <f t="shared" si="1"/>
        <v>10</v>
      </c>
      <c r="N18" s="165">
        <f t="shared" si="1"/>
        <v>6</v>
      </c>
      <c r="O18" s="165">
        <f t="shared" si="1"/>
        <v>5</v>
      </c>
      <c r="P18" s="165">
        <f t="shared" si="1"/>
        <v>3</v>
      </c>
      <c r="Q18" s="165">
        <f t="shared" si="1"/>
        <v>2</v>
      </c>
      <c r="R18" s="165">
        <f t="shared" si="1"/>
        <v>10</v>
      </c>
      <c r="S18" s="165">
        <f t="shared" si="1"/>
        <v>3</v>
      </c>
      <c r="T18" s="165">
        <f t="shared" si="1"/>
        <v>0</v>
      </c>
      <c r="U18" s="165">
        <f t="shared" si="1"/>
        <v>0</v>
      </c>
      <c r="V18" s="165">
        <f t="shared" si="1"/>
        <v>2</v>
      </c>
      <c r="W18" s="165">
        <f t="shared" si="1"/>
        <v>0</v>
      </c>
      <c r="X18" s="165">
        <f t="shared" si="1"/>
        <v>0</v>
      </c>
      <c r="Y18" s="165">
        <f t="shared" si="1"/>
        <v>0</v>
      </c>
      <c r="Z18" s="165">
        <f t="shared" si="1"/>
        <v>0</v>
      </c>
      <c r="AA18" s="165">
        <f t="shared" si="1"/>
        <v>0</v>
      </c>
      <c r="AB18" s="165">
        <f t="shared" si="1"/>
        <v>0</v>
      </c>
      <c r="AC18" s="165">
        <f t="shared" si="1"/>
        <v>0</v>
      </c>
      <c r="AD18" s="165">
        <f t="shared" si="1"/>
        <v>0</v>
      </c>
      <c r="AE18" s="165">
        <f t="shared" si="1"/>
        <v>0</v>
      </c>
      <c r="AF18" s="165">
        <f t="shared" si="1"/>
        <v>0</v>
      </c>
      <c r="AG18" s="165">
        <f t="shared" si="1"/>
        <v>0</v>
      </c>
      <c r="AH18" s="165">
        <f t="shared" si="1"/>
        <v>0</v>
      </c>
      <c r="AI18" s="165">
        <f t="shared" si="1"/>
        <v>0</v>
      </c>
      <c r="AJ18" s="165">
        <f t="shared" si="1"/>
        <v>0</v>
      </c>
      <c r="AK18" s="165">
        <f t="shared" si="1"/>
        <v>0</v>
      </c>
      <c r="AL18" s="90"/>
      <c r="AM18" s="90"/>
      <c r="AN18" s="90"/>
      <c r="AO18" s="90"/>
      <c r="AP18" s="90"/>
      <c r="AQ18" s="90"/>
      <c r="AR18" s="90"/>
      <c r="AS18" s="90"/>
      <c r="AT18" s="90"/>
      <c r="AU18" s="90"/>
    </row>
    <row r="19" ht="41.25" customHeight="1" thickBot="1"/>
    <row r="20" spans="1:37" ht="13.5" customHeight="1">
      <c r="A20" s="332" t="s">
        <v>108</v>
      </c>
      <c r="B20" s="335" t="s">
        <v>107</v>
      </c>
      <c r="C20" s="336"/>
      <c r="D20" s="339" t="s">
        <v>106</v>
      </c>
      <c r="E20" s="340"/>
      <c r="F20" s="340"/>
      <c r="G20" s="340"/>
      <c r="H20" s="340"/>
      <c r="I20" s="340"/>
      <c r="J20" s="340"/>
      <c r="K20" s="340"/>
      <c r="L20" s="340"/>
      <c r="M20" s="340"/>
      <c r="N20" s="340"/>
      <c r="O20" s="340"/>
      <c r="P20" s="340"/>
      <c r="Q20" s="340"/>
      <c r="R20" s="340"/>
      <c r="S20" s="340"/>
      <c r="T20" s="340"/>
      <c r="U20" s="340"/>
      <c r="V20" s="340"/>
      <c r="W20" s="340"/>
      <c r="X20" s="340"/>
      <c r="Y20" s="340"/>
      <c r="Z20" s="340"/>
      <c r="AA20" s="340"/>
      <c r="AB20" s="340"/>
      <c r="AC20" s="340"/>
      <c r="AD20" s="340"/>
      <c r="AE20" s="340"/>
      <c r="AF20" s="340"/>
      <c r="AG20" s="340"/>
      <c r="AH20" s="340"/>
      <c r="AI20" s="340"/>
      <c r="AJ20" s="340"/>
      <c r="AK20" s="341"/>
    </row>
    <row r="21" spans="1:37" ht="13.5" customHeight="1">
      <c r="A21" s="333"/>
      <c r="B21" s="337"/>
      <c r="C21" s="338"/>
      <c r="D21" s="342" t="s">
        <v>105</v>
      </c>
      <c r="E21" s="343"/>
      <c r="F21" s="346" t="s">
        <v>46</v>
      </c>
      <c r="G21" s="346"/>
      <c r="H21" s="312" t="s">
        <v>104</v>
      </c>
      <c r="I21" s="312"/>
      <c r="J21" s="322" t="s">
        <v>46</v>
      </c>
      <c r="K21" s="323"/>
      <c r="L21" s="318" t="s">
        <v>103</v>
      </c>
      <c r="M21" s="324"/>
      <c r="N21" s="312" t="s">
        <v>102</v>
      </c>
      <c r="O21" s="312"/>
      <c r="P21" s="326" t="s">
        <v>46</v>
      </c>
      <c r="Q21" s="326"/>
      <c r="R21" s="318" t="s">
        <v>101</v>
      </c>
      <c r="S21" s="319"/>
      <c r="T21" s="312" t="s">
        <v>100</v>
      </c>
      <c r="U21" s="312"/>
      <c r="V21" s="318" t="s">
        <v>99</v>
      </c>
      <c r="W21" s="319"/>
      <c r="X21" s="312" t="s">
        <v>98</v>
      </c>
      <c r="Y21" s="312"/>
      <c r="Z21" s="312" t="s">
        <v>97</v>
      </c>
      <c r="AA21" s="312"/>
      <c r="AB21" s="318" t="s">
        <v>96</v>
      </c>
      <c r="AC21" s="319"/>
      <c r="AD21" s="312" t="s">
        <v>95</v>
      </c>
      <c r="AE21" s="312"/>
      <c r="AF21" s="312" t="s">
        <v>94</v>
      </c>
      <c r="AG21" s="312"/>
      <c r="AH21" s="312" t="s">
        <v>93</v>
      </c>
      <c r="AI21" s="312"/>
      <c r="AJ21" s="312" t="s">
        <v>92</v>
      </c>
      <c r="AK21" s="313"/>
    </row>
    <row r="22" spans="1:37" ht="67.5" customHeight="1">
      <c r="A22" s="333"/>
      <c r="B22" s="337"/>
      <c r="C22" s="338"/>
      <c r="D22" s="344"/>
      <c r="E22" s="345"/>
      <c r="F22" s="314" t="s">
        <v>91</v>
      </c>
      <c r="G22" s="314"/>
      <c r="H22" s="312"/>
      <c r="I22" s="312"/>
      <c r="J22" s="315" t="s">
        <v>90</v>
      </c>
      <c r="K22" s="314"/>
      <c r="L22" s="320"/>
      <c r="M22" s="325"/>
      <c r="N22" s="312"/>
      <c r="O22" s="312"/>
      <c r="P22" s="316" t="s">
        <v>89</v>
      </c>
      <c r="Q22" s="317"/>
      <c r="R22" s="327"/>
      <c r="S22" s="328"/>
      <c r="T22" s="312"/>
      <c r="U22" s="312"/>
      <c r="V22" s="320"/>
      <c r="W22" s="321"/>
      <c r="X22" s="312"/>
      <c r="Y22" s="312"/>
      <c r="Z22" s="312"/>
      <c r="AA22" s="312"/>
      <c r="AB22" s="320"/>
      <c r="AC22" s="321"/>
      <c r="AD22" s="312"/>
      <c r="AE22" s="312"/>
      <c r="AF22" s="312"/>
      <c r="AG22" s="312"/>
      <c r="AH22" s="312"/>
      <c r="AI22" s="312"/>
      <c r="AJ22" s="312"/>
      <c r="AK22" s="313"/>
    </row>
    <row r="23" spans="1:37" ht="15" customHeight="1" thickBot="1">
      <c r="A23" s="334"/>
      <c r="B23" s="29" t="s">
        <v>19</v>
      </c>
      <c r="C23" s="30" t="s">
        <v>18</v>
      </c>
      <c r="D23" s="132" t="s">
        <v>19</v>
      </c>
      <c r="E23" s="85" t="s">
        <v>18</v>
      </c>
      <c r="F23" s="133" t="s">
        <v>19</v>
      </c>
      <c r="G23" s="85" t="s">
        <v>18</v>
      </c>
      <c r="H23" s="133" t="s">
        <v>19</v>
      </c>
      <c r="I23" s="85" t="s">
        <v>18</v>
      </c>
      <c r="J23" s="133" t="s">
        <v>19</v>
      </c>
      <c r="K23" s="85" t="s">
        <v>18</v>
      </c>
      <c r="L23" s="133" t="s">
        <v>19</v>
      </c>
      <c r="M23" s="85" t="s">
        <v>18</v>
      </c>
      <c r="N23" s="133" t="s">
        <v>19</v>
      </c>
      <c r="O23" s="85" t="s">
        <v>18</v>
      </c>
      <c r="P23" s="89" t="s">
        <v>19</v>
      </c>
      <c r="Q23" s="88" t="s">
        <v>18</v>
      </c>
      <c r="R23" s="89" t="s">
        <v>19</v>
      </c>
      <c r="S23" s="88" t="s">
        <v>18</v>
      </c>
      <c r="T23" s="133" t="s">
        <v>19</v>
      </c>
      <c r="U23" s="85" t="s">
        <v>18</v>
      </c>
      <c r="V23" s="133" t="s">
        <v>19</v>
      </c>
      <c r="W23" s="85" t="s">
        <v>18</v>
      </c>
      <c r="X23" s="133" t="s">
        <v>19</v>
      </c>
      <c r="Y23" s="85" t="s">
        <v>18</v>
      </c>
      <c r="Z23" s="133" t="s">
        <v>19</v>
      </c>
      <c r="AA23" s="87" t="s">
        <v>18</v>
      </c>
      <c r="AB23" s="86" t="s">
        <v>19</v>
      </c>
      <c r="AC23" s="85" t="s">
        <v>18</v>
      </c>
      <c r="AD23" s="133" t="s">
        <v>19</v>
      </c>
      <c r="AE23" s="85" t="s">
        <v>18</v>
      </c>
      <c r="AF23" s="133" t="s">
        <v>19</v>
      </c>
      <c r="AG23" s="85" t="s">
        <v>18</v>
      </c>
      <c r="AH23" s="133" t="s">
        <v>19</v>
      </c>
      <c r="AI23" s="85" t="s">
        <v>18</v>
      </c>
      <c r="AJ23" s="133" t="s">
        <v>19</v>
      </c>
      <c r="AK23" s="84" t="s">
        <v>18</v>
      </c>
    </row>
    <row r="24" spans="1:37" ht="21" customHeight="1" thickBot="1">
      <c r="A24" s="83" t="s">
        <v>88</v>
      </c>
      <c r="B24" s="81">
        <f aca="true" t="shared" si="2" ref="B24:C32">B9</f>
        <v>104</v>
      </c>
      <c r="C24" s="161">
        <f t="shared" si="2"/>
        <v>48</v>
      </c>
      <c r="D24" s="201">
        <v>7</v>
      </c>
      <c r="E24" s="200">
        <v>0</v>
      </c>
      <c r="F24" s="200">
        <v>0</v>
      </c>
      <c r="G24" s="200">
        <v>0</v>
      </c>
      <c r="H24" s="200">
        <v>9</v>
      </c>
      <c r="I24" s="200">
        <v>6</v>
      </c>
      <c r="J24" s="200">
        <v>0</v>
      </c>
      <c r="K24" s="200">
        <v>0</v>
      </c>
      <c r="L24" s="200">
        <v>0</v>
      </c>
      <c r="M24" s="200">
        <v>0</v>
      </c>
      <c r="N24" s="200">
        <v>0</v>
      </c>
      <c r="O24" s="200">
        <v>0</v>
      </c>
      <c r="P24" s="200">
        <v>0</v>
      </c>
      <c r="Q24" s="200">
        <v>0</v>
      </c>
      <c r="R24" s="200">
        <v>0</v>
      </c>
      <c r="S24" s="200">
        <v>0</v>
      </c>
      <c r="T24" s="200">
        <v>16</v>
      </c>
      <c r="U24" s="200">
        <v>6</v>
      </c>
      <c r="V24" s="200">
        <v>0</v>
      </c>
      <c r="W24" s="200">
        <v>0</v>
      </c>
      <c r="X24" s="200">
        <v>5</v>
      </c>
      <c r="Y24" s="200">
        <v>1</v>
      </c>
      <c r="Z24" s="200">
        <v>10</v>
      </c>
      <c r="AA24" s="200">
        <v>6</v>
      </c>
      <c r="AB24" s="200">
        <v>0</v>
      </c>
      <c r="AC24" s="200">
        <v>0</v>
      </c>
      <c r="AD24" s="200">
        <v>1</v>
      </c>
      <c r="AE24" s="200">
        <v>1</v>
      </c>
      <c r="AF24" s="200">
        <v>3</v>
      </c>
      <c r="AG24" s="200">
        <v>1</v>
      </c>
      <c r="AH24" s="200">
        <v>0</v>
      </c>
      <c r="AI24" s="200">
        <v>0</v>
      </c>
      <c r="AJ24" s="200">
        <v>4</v>
      </c>
      <c r="AK24" s="202">
        <v>3</v>
      </c>
    </row>
    <row r="25" spans="1:37" ht="21" customHeight="1" thickBot="1">
      <c r="A25" s="82" t="s">
        <v>16</v>
      </c>
      <c r="B25" s="81">
        <f t="shared" si="2"/>
        <v>32</v>
      </c>
      <c r="C25" s="161">
        <f t="shared" si="2"/>
        <v>19</v>
      </c>
      <c r="D25" s="201">
        <v>3</v>
      </c>
      <c r="E25" s="200">
        <v>1</v>
      </c>
      <c r="F25" s="200">
        <v>0</v>
      </c>
      <c r="G25" s="200">
        <v>0</v>
      </c>
      <c r="H25" s="200">
        <v>8</v>
      </c>
      <c r="I25" s="200">
        <v>2</v>
      </c>
      <c r="J25" s="200">
        <v>0</v>
      </c>
      <c r="K25" s="200">
        <v>0</v>
      </c>
      <c r="L25" s="200">
        <v>0</v>
      </c>
      <c r="M25" s="200">
        <v>0</v>
      </c>
      <c r="N25" s="200">
        <v>0</v>
      </c>
      <c r="O25" s="200">
        <v>0</v>
      </c>
      <c r="P25" s="200">
        <v>0</v>
      </c>
      <c r="Q25" s="200">
        <v>0</v>
      </c>
      <c r="R25" s="200">
        <v>0</v>
      </c>
      <c r="S25" s="200">
        <v>0</v>
      </c>
      <c r="T25" s="200">
        <v>2</v>
      </c>
      <c r="U25" s="200">
        <v>1</v>
      </c>
      <c r="V25" s="200">
        <v>0</v>
      </c>
      <c r="W25" s="200">
        <v>0</v>
      </c>
      <c r="X25" s="200">
        <v>1</v>
      </c>
      <c r="Y25" s="200">
        <v>0</v>
      </c>
      <c r="Z25" s="200">
        <v>1</v>
      </c>
      <c r="AA25" s="200">
        <v>1</v>
      </c>
      <c r="AB25" s="200">
        <v>0</v>
      </c>
      <c r="AC25" s="200">
        <v>0</v>
      </c>
      <c r="AD25" s="200">
        <v>0</v>
      </c>
      <c r="AE25" s="200">
        <v>0</v>
      </c>
      <c r="AF25" s="200">
        <v>5</v>
      </c>
      <c r="AG25" s="200">
        <v>5</v>
      </c>
      <c r="AH25" s="200">
        <v>0</v>
      </c>
      <c r="AI25" s="200">
        <v>0</v>
      </c>
      <c r="AJ25" s="200">
        <v>0</v>
      </c>
      <c r="AK25" s="202">
        <v>0</v>
      </c>
    </row>
    <row r="26" spans="1:37" ht="21" customHeight="1" thickBot="1">
      <c r="A26" s="82" t="s">
        <v>14</v>
      </c>
      <c r="B26" s="81">
        <f t="shared" si="2"/>
        <v>22</v>
      </c>
      <c r="C26" s="161">
        <f t="shared" si="2"/>
        <v>12</v>
      </c>
      <c r="D26" s="201">
        <v>3</v>
      </c>
      <c r="E26" s="200">
        <v>1</v>
      </c>
      <c r="F26" s="200">
        <v>0</v>
      </c>
      <c r="G26" s="200">
        <v>0</v>
      </c>
      <c r="H26" s="200">
        <v>3</v>
      </c>
      <c r="I26" s="200">
        <v>3</v>
      </c>
      <c r="J26" s="200">
        <v>0</v>
      </c>
      <c r="K26" s="200">
        <v>0</v>
      </c>
      <c r="L26" s="200">
        <v>0</v>
      </c>
      <c r="M26" s="200">
        <v>0</v>
      </c>
      <c r="N26" s="200">
        <v>0</v>
      </c>
      <c r="O26" s="200">
        <v>0</v>
      </c>
      <c r="P26" s="200">
        <v>0</v>
      </c>
      <c r="Q26" s="200">
        <v>0</v>
      </c>
      <c r="R26" s="200">
        <v>0</v>
      </c>
      <c r="S26" s="200">
        <v>0</v>
      </c>
      <c r="T26" s="200">
        <v>1</v>
      </c>
      <c r="U26" s="200">
        <v>1</v>
      </c>
      <c r="V26" s="200">
        <v>0</v>
      </c>
      <c r="W26" s="200">
        <v>0</v>
      </c>
      <c r="X26" s="200">
        <v>3</v>
      </c>
      <c r="Y26" s="200">
        <v>1</v>
      </c>
      <c r="Z26" s="200">
        <v>2</v>
      </c>
      <c r="AA26" s="200">
        <v>1</v>
      </c>
      <c r="AB26" s="200">
        <v>0</v>
      </c>
      <c r="AC26" s="200">
        <v>0</v>
      </c>
      <c r="AD26" s="200">
        <v>1</v>
      </c>
      <c r="AE26" s="200">
        <v>0</v>
      </c>
      <c r="AF26" s="200">
        <v>0</v>
      </c>
      <c r="AG26" s="200">
        <v>0</v>
      </c>
      <c r="AH26" s="200">
        <v>0</v>
      </c>
      <c r="AI26" s="200">
        <v>0</v>
      </c>
      <c r="AJ26" s="200">
        <v>0</v>
      </c>
      <c r="AK26" s="202">
        <v>0</v>
      </c>
    </row>
    <row r="27" spans="1:37" ht="21" customHeight="1" thickBot="1">
      <c r="A27" s="82" t="s">
        <v>12</v>
      </c>
      <c r="B27" s="81">
        <f t="shared" si="2"/>
        <v>18</v>
      </c>
      <c r="C27" s="161">
        <f t="shared" si="2"/>
        <v>10</v>
      </c>
      <c r="D27" s="201">
        <v>1</v>
      </c>
      <c r="E27" s="200">
        <v>0</v>
      </c>
      <c r="F27" s="200">
        <v>0</v>
      </c>
      <c r="G27" s="200">
        <v>0</v>
      </c>
      <c r="H27" s="200">
        <v>4</v>
      </c>
      <c r="I27" s="200">
        <v>4</v>
      </c>
      <c r="J27" s="200">
        <v>0</v>
      </c>
      <c r="K27" s="200">
        <v>0</v>
      </c>
      <c r="L27" s="200">
        <v>0</v>
      </c>
      <c r="M27" s="200">
        <v>0</v>
      </c>
      <c r="N27" s="200">
        <v>0</v>
      </c>
      <c r="O27" s="200">
        <v>0</v>
      </c>
      <c r="P27" s="200">
        <v>0</v>
      </c>
      <c r="Q27" s="200">
        <v>0</v>
      </c>
      <c r="R27" s="200">
        <v>0</v>
      </c>
      <c r="S27" s="200">
        <v>0</v>
      </c>
      <c r="T27" s="200">
        <v>4</v>
      </c>
      <c r="U27" s="200">
        <v>1</v>
      </c>
      <c r="V27" s="200">
        <v>0</v>
      </c>
      <c r="W27" s="200">
        <v>0</v>
      </c>
      <c r="X27" s="200">
        <v>1</v>
      </c>
      <c r="Y27" s="200">
        <v>0</v>
      </c>
      <c r="Z27" s="200">
        <v>0</v>
      </c>
      <c r="AA27" s="200">
        <v>0</v>
      </c>
      <c r="AB27" s="200">
        <v>0</v>
      </c>
      <c r="AC27" s="200">
        <v>0</v>
      </c>
      <c r="AD27" s="200">
        <v>0</v>
      </c>
      <c r="AE27" s="200">
        <v>0</v>
      </c>
      <c r="AF27" s="200">
        <v>1</v>
      </c>
      <c r="AG27" s="200">
        <v>1</v>
      </c>
      <c r="AH27" s="200">
        <v>0</v>
      </c>
      <c r="AI27" s="200">
        <v>0</v>
      </c>
      <c r="AJ27" s="200">
        <v>0</v>
      </c>
      <c r="AK27" s="202">
        <v>0</v>
      </c>
    </row>
    <row r="28" spans="1:37" ht="21" customHeight="1" thickBot="1">
      <c r="A28" s="82" t="s">
        <v>10</v>
      </c>
      <c r="B28" s="81">
        <f t="shared" si="2"/>
        <v>20</v>
      </c>
      <c r="C28" s="161">
        <f t="shared" si="2"/>
        <v>12</v>
      </c>
      <c r="D28" s="201">
        <v>6</v>
      </c>
      <c r="E28" s="200">
        <v>4</v>
      </c>
      <c r="F28" s="200">
        <v>0</v>
      </c>
      <c r="G28" s="200">
        <v>0</v>
      </c>
      <c r="H28" s="200">
        <v>2</v>
      </c>
      <c r="I28" s="200">
        <v>2</v>
      </c>
      <c r="J28" s="200">
        <v>0</v>
      </c>
      <c r="K28" s="200">
        <v>0</v>
      </c>
      <c r="L28" s="200">
        <v>0</v>
      </c>
      <c r="M28" s="200">
        <v>0</v>
      </c>
      <c r="N28" s="200">
        <v>0</v>
      </c>
      <c r="O28" s="200">
        <v>0</v>
      </c>
      <c r="P28" s="200">
        <v>0</v>
      </c>
      <c r="Q28" s="200">
        <v>0</v>
      </c>
      <c r="R28" s="200">
        <v>0</v>
      </c>
      <c r="S28" s="200">
        <v>0</v>
      </c>
      <c r="T28" s="200">
        <v>1</v>
      </c>
      <c r="U28" s="200">
        <v>0</v>
      </c>
      <c r="V28" s="200">
        <v>0</v>
      </c>
      <c r="W28" s="200">
        <v>0</v>
      </c>
      <c r="X28" s="200">
        <v>1</v>
      </c>
      <c r="Y28" s="200">
        <v>1</v>
      </c>
      <c r="Z28" s="200">
        <v>1</v>
      </c>
      <c r="AA28" s="200">
        <v>1</v>
      </c>
      <c r="AB28" s="200">
        <v>0</v>
      </c>
      <c r="AC28" s="200">
        <v>0</v>
      </c>
      <c r="AD28" s="200">
        <v>0</v>
      </c>
      <c r="AE28" s="200">
        <v>0</v>
      </c>
      <c r="AF28" s="200">
        <v>0</v>
      </c>
      <c r="AG28" s="200">
        <v>0</v>
      </c>
      <c r="AH28" s="200">
        <v>1</v>
      </c>
      <c r="AI28" s="200">
        <v>1</v>
      </c>
      <c r="AJ28" s="200">
        <v>0</v>
      </c>
      <c r="AK28" s="202">
        <v>0</v>
      </c>
    </row>
    <row r="29" spans="1:37" ht="21" customHeight="1" thickBot="1">
      <c r="A29" s="82" t="s">
        <v>8</v>
      </c>
      <c r="B29" s="81">
        <f t="shared" si="2"/>
        <v>14</v>
      </c>
      <c r="C29" s="161">
        <f t="shared" si="2"/>
        <v>12</v>
      </c>
      <c r="D29" s="201">
        <v>0</v>
      </c>
      <c r="E29" s="200">
        <v>0</v>
      </c>
      <c r="F29" s="200">
        <v>0</v>
      </c>
      <c r="G29" s="200">
        <v>0</v>
      </c>
      <c r="H29" s="200">
        <v>3</v>
      </c>
      <c r="I29" s="200">
        <v>3</v>
      </c>
      <c r="J29" s="200">
        <v>0</v>
      </c>
      <c r="K29" s="200">
        <v>0</v>
      </c>
      <c r="L29" s="200">
        <v>0</v>
      </c>
      <c r="M29" s="200">
        <v>0</v>
      </c>
      <c r="N29" s="200">
        <v>0</v>
      </c>
      <c r="O29" s="200">
        <v>0</v>
      </c>
      <c r="P29" s="200">
        <v>0</v>
      </c>
      <c r="Q29" s="200">
        <v>0</v>
      </c>
      <c r="R29" s="200">
        <v>0</v>
      </c>
      <c r="S29" s="200">
        <v>0</v>
      </c>
      <c r="T29" s="200">
        <v>0</v>
      </c>
      <c r="U29" s="200">
        <v>0</v>
      </c>
      <c r="V29" s="200">
        <v>0</v>
      </c>
      <c r="W29" s="200">
        <v>0</v>
      </c>
      <c r="X29" s="200">
        <v>1</v>
      </c>
      <c r="Y29" s="200">
        <v>0</v>
      </c>
      <c r="Z29" s="200">
        <v>1</v>
      </c>
      <c r="AA29" s="200">
        <v>1</v>
      </c>
      <c r="AB29" s="200">
        <v>0</v>
      </c>
      <c r="AC29" s="200">
        <v>0</v>
      </c>
      <c r="AD29" s="200">
        <v>0</v>
      </c>
      <c r="AE29" s="200">
        <v>0</v>
      </c>
      <c r="AF29" s="200">
        <v>1</v>
      </c>
      <c r="AG29" s="200">
        <v>1</v>
      </c>
      <c r="AH29" s="200">
        <v>0</v>
      </c>
      <c r="AI29" s="200">
        <v>0</v>
      </c>
      <c r="AJ29" s="200">
        <v>0</v>
      </c>
      <c r="AK29" s="202">
        <v>0</v>
      </c>
    </row>
    <row r="30" spans="1:37" ht="21" customHeight="1" thickBot="1">
      <c r="A30" s="82" t="s">
        <v>6</v>
      </c>
      <c r="B30" s="81">
        <f t="shared" si="2"/>
        <v>50</v>
      </c>
      <c r="C30" s="161">
        <f t="shared" si="2"/>
        <v>27</v>
      </c>
      <c r="D30" s="201">
        <v>6</v>
      </c>
      <c r="E30" s="200">
        <v>3</v>
      </c>
      <c r="F30" s="200">
        <v>0</v>
      </c>
      <c r="G30" s="200">
        <v>0</v>
      </c>
      <c r="H30" s="200">
        <v>8</v>
      </c>
      <c r="I30" s="200">
        <v>6</v>
      </c>
      <c r="J30" s="200">
        <v>0</v>
      </c>
      <c r="K30" s="200">
        <v>0</v>
      </c>
      <c r="L30" s="200">
        <v>0</v>
      </c>
      <c r="M30" s="200">
        <v>0</v>
      </c>
      <c r="N30" s="200">
        <v>0</v>
      </c>
      <c r="O30" s="200">
        <v>0</v>
      </c>
      <c r="P30" s="200">
        <v>0</v>
      </c>
      <c r="Q30" s="200">
        <v>0</v>
      </c>
      <c r="R30" s="200">
        <v>0</v>
      </c>
      <c r="S30" s="200">
        <v>0</v>
      </c>
      <c r="T30" s="200">
        <v>5</v>
      </c>
      <c r="U30" s="200">
        <v>2</v>
      </c>
      <c r="V30" s="200">
        <v>0</v>
      </c>
      <c r="W30" s="200">
        <v>0</v>
      </c>
      <c r="X30" s="200">
        <v>5</v>
      </c>
      <c r="Y30" s="200">
        <v>1</v>
      </c>
      <c r="Z30" s="200">
        <v>2</v>
      </c>
      <c r="AA30" s="200">
        <v>1</v>
      </c>
      <c r="AB30" s="200">
        <v>0</v>
      </c>
      <c r="AC30" s="200">
        <v>0</v>
      </c>
      <c r="AD30" s="200">
        <v>0</v>
      </c>
      <c r="AE30" s="200">
        <v>0</v>
      </c>
      <c r="AF30" s="200">
        <v>1</v>
      </c>
      <c r="AG30" s="200">
        <v>1</v>
      </c>
      <c r="AH30" s="200">
        <v>0</v>
      </c>
      <c r="AI30" s="200">
        <v>0</v>
      </c>
      <c r="AJ30" s="200">
        <v>1</v>
      </c>
      <c r="AK30" s="202">
        <v>1</v>
      </c>
    </row>
    <row r="31" spans="1:37" ht="21" customHeight="1" thickBot="1">
      <c r="A31" s="82" t="s">
        <v>87</v>
      </c>
      <c r="B31" s="81">
        <f t="shared" si="2"/>
        <v>31</v>
      </c>
      <c r="C31" s="161">
        <f t="shared" si="2"/>
        <v>17</v>
      </c>
      <c r="D31" s="201">
        <v>4</v>
      </c>
      <c r="E31" s="200">
        <v>2</v>
      </c>
      <c r="F31" s="200">
        <v>0</v>
      </c>
      <c r="G31" s="200">
        <v>0</v>
      </c>
      <c r="H31" s="200">
        <v>7</v>
      </c>
      <c r="I31" s="200">
        <v>5</v>
      </c>
      <c r="J31" s="200">
        <v>0</v>
      </c>
      <c r="K31" s="200">
        <v>0</v>
      </c>
      <c r="L31" s="200">
        <v>0</v>
      </c>
      <c r="M31" s="200">
        <v>0</v>
      </c>
      <c r="N31" s="200">
        <v>0</v>
      </c>
      <c r="O31" s="200">
        <v>0</v>
      </c>
      <c r="P31" s="200">
        <v>0</v>
      </c>
      <c r="Q31" s="200">
        <v>0</v>
      </c>
      <c r="R31" s="200">
        <v>0</v>
      </c>
      <c r="S31" s="200">
        <v>0</v>
      </c>
      <c r="T31" s="200">
        <v>6</v>
      </c>
      <c r="U31" s="200">
        <v>2</v>
      </c>
      <c r="V31" s="200">
        <v>0</v>
      </c>
      <c r="W31" s="200">
        <v>0</v>
      </c>
      <c r="X31" s="200">
        <v>0</v>
      </c>
      <c r="Y31" s="200">
        <v>0</v>
      </c>
      <c r="Z31" s="200">
        <v>1</v>
      </c>
      <c r="AA31" s="200">
        <v>1</v>
      </c>
      <c r="AB31" s="200">
        <v>0</v>
      </c>
      <c r="AC31" s="200">
        <v>0</v>
      </c>
      <c r="AD31" s="200">
        <v>0</v>
      </c>
      <c r="AE31" s="200">
        <v>0</v>
      </c>
      <c r="AF31" s="200">
        <v>1</v>
      </c>
      <c r="AG31" s="200">
        <v>1</v>
      </c>
      <c r="AH31" s="200">
        <v>0</v>
      </c>
      <c r="AI31" s="200">
        <v>0</v>
      </c>
      <c r="AJ31" s="200">
        <v>1</v>
      </c>
      <c r="AK31" s="202">
        <v>0</v>
      </c>
    </row>
    <row r="32" spans="1:37" ht="21" customHeight="1">
      <c r="A32" s="82" t="s">
        <v>2</v>
      </c>
      <c r="B32" s="81">
        <f t="shared" si="2"/>
        <v>33</v>
      </c>
      <c r="C32" s="203">
        <f t="shared" si="2"/>
        <v>26</v>
      </c>
      <c r="D32" s="201">
        <v>3</v>
      </c>
      <c r="E32" s="200">
        <v>2</v>
      </c>
      <c r="F32" s="200">
        <v>0</v>
      </c>
      <c r="G32" s="200">
        <v>0</v>
      </c>
      <c r="H32" s="200">
        <v>0</v>
      </c>
      <c r="I32" s="200">
        <v>0</v>
      </c>
      <c r="J32" s="200">
        <v>0</v>
      </c>
      <c r="K32" s="200">
        <v>0</v>
      </c>
      <c r="L32" s="200">
        <v>0</v>
      </c>
      <c r="M32" s="200">
        <v>0</v>
      </c>
      <c r="N32" s="200">
        <v>0</v>
      </c>
      <c r="O32" s="200">
        <v>0</v>
      </c>
      <c r="P32" s="200">
        <v>0</v>
      </c>
      <c r="Q32" s="200">
        <v>0</v>
      </c>
      <c r="R32" s="200">
        <v>0</v>
      </c>
      <c r="S32" s="200">
        <v>0</v>
      </c>
      <c r="T32" s="200">
        <v>8</v>
      </c>
      <c r="U32" s="200">
        <v>5</v>
      </c>
      <c r="V32" s="200">
        <v>0</v>
      </c>
      <c r="W32" s="200">
        <v>0</v>
      </c>
      <c r="X32" s="200">
        <v>2</v>
      </c>
      <c r="Y32" s="200">
        <v>1</v>
      </c>
      <c r="Z32" s="200">
        <v>3</v>
      </c>
      <c r="AA32" s="200">
        <v>3</v>
      </c>
      <c r="AB32" s="200">
        <v>0</v>
      </c>
      <c r="AC32" s="200">
        <v>0</v>
      </c>
      <c r="AD32" s="200">
        <v>1</v>
      </c>
      <c r="AE32" s="200">
        <v>1</v>
      </c>
      <c r="AF32" s="200">
        <v>2</v>
      </c>
      <c r="AG32" s="200">
        <v>1</v>
      </c>
      <c r="AH32" s="200">
        <v>0</v>
      </c>
      <c r="AI32" s="200">
        <v>0</v>
      </c>
      <c r="AJ32" s="200">
        <v>1</v>
      </c>
      <c r="AK32" s="202">
        <v>1</v>
      </c>
    </row>
    <row r="33" spans="1:37" ht="31.5" customHeight="1" thickBot="1">
      <c r="A33" s="80" t="s">
        <v>0</v>
      </c>
      <c r="B33" s="78">
        <f>B24+B25+B26+B27+B28+B29+B30+B31+B32</f>
        <v>324</v>
      </c>
      <c r="C33" s="79">
        <f>C24+C25+C26+C27+C28+C29+C30+C31+C32</f>
        <v>183</v>
      </c>
      <c r="D33" s="78">
        <f aca="true" t="shared" si="3" ref="D33:AK33">SUM(D24:D32)</f>
        <v>33</v>
      </c>
      <c r="E33" s="77">
        <f t="shared" si="3"/>
        <v>13</v>
      </c>
      <c r="F33" s="77">
        <f t="shared" si="3"/>
        <v>0</v>
      </c>
      <c r="G33" s="77">
        <f t="shared" si="3"/>
        <v>0</v>
      </c>
      <c r="H33" s="77">
        <f t="shared" si="3"/>
        <v>44</v>
      </c>
      <c r="I33" s="77">
        <f t="shared" si="3"/>
        <v>31</v>
      </c>
      <c r="J33" s="77">
        <f t="shared" si="3"/>
        <v>0</v>
      </c>
      <c r="K33" s="77">
        <f t="shared" si="3"/>
        <v>0</v>
      </c>
      <c r="L33" s="77">
        <f t="shared" si="3"/>
        <v>0</v>
      </c>
      <c r="M33" s="77">
        <f t="shared" si="3"/>
        <v>0</v>
      </c>
      <c r="N33" s="77">
        <f t="shared" si="3"/>
        <v>0</v>
      </c>
      <c r="O33" s="77">
        <f t="shared" si="3"/>
        <v>0</v>
      </c>
      <c r="P33" s="77">
        <f t="shared" si="3"/>
        <v>0</v>
      </c>
      <c r="Q33" s="77">
        <f t="shared" si="3"/>
        <v>0</v>
      </c>
      <c r="R33" s="77">
        <f t="shared" si="3"/>
        <v>0</v>
      </c>
      <c r="S33" s="77">
        <f t="shared" si="3"/>
        <v>0</v>
      </c>
      <c r="T33" s="77">
        <f t="shared" si="3"/>
        <v>43</v>
      </c>
      <c r="U33" s="77">
        <f t="shared" si="3"/>
        <v>18</v>
      </c>
      <c r="V33" s="77">
        <f t="shared" si="3"/>
        <v>0</v>
      </c>
      <c r="W33" s="77">
        <f t="shared" si="3"/>
        <v>0</v>
      </c>
      <c r="X33" s="77">
        <f t="shared" si="3"/>
        <v>19</v>
      </c>
      <c r="Y33" s="77">
        <f t="shared" si="3"/>
        <v>5</v>
      </c>
      <c r="Z33" s="77">
        <f t="shared" si="3"/>
        <v>21</v>
      </c>
      <c r="AA33" s="77">
        <f t="shared" si="3"/>
        <v>15</v>
      </c>
      <c r="AB33" s="77">
        <f t="shared" si="3"/>
        <v>0</v>
      </c>
      <c r="AC33" s="77">
        <f t="shared" si="3"/>
        <v>0</v>
      </c>
      <c r="AD33" s="77">
        <f t="shared" si="3"/>
        <v>3</v>
      </c>
      <c r="AE33" s="77">
        <f t="shared" si="3"/>
        <v>2</v>
      </c>
      <c r="AF33" s="77">
        <f t="shared" si="3"/>
        <v>14</v>
      </c>
      <c r="AG33" s="77">
        <f t="shared" si="3"/>
        <v>11</v>
      </c>
      <c r="AH33" s="77">
        <f t="shared" si="3"/>
        <v>1</v>
      </c>
      <c r="AI33" s="77">
        <f t="shared" si="3"/>
        <v>1</v>
      </c>
      <c r="AJ33" s="77">
        <f t="shared" si="3"/>
        <v>7</v>
      </c>
      <c r="AK33" s="77">
        <f t="shared" si="3"/>
        <v>5</v>
      </c>
    </row>
  </sheetData>
  <sheetProtection/>
  <mergeCells count="48">
    <mergeCell ref="A2:C3"/>
    <mergeCell ref="D2:AK2"/>
    <mergeCell ref="D3:S3"/>
    <mergeCell ref="T3:AK3"/>
    <mergeCell ref="A5:A8"/>
    <mergeCell ref="B5:C7"/>
    <mergeCell ref="D5:E7"/>
    <mergeCell ref="F5:AK5"/>
    <mergeCell ref="F6:G7"/>
    <mergeCell ref="H6:I7"/>
    <mergeCell ref="J6:K7"/>
    <mergeCell ref="L6:M7"/>
    <mergeCell ref="N6:AK6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20:A23"/>
    <mergeCell ref="B20:C22"/>
    <mergeCell ref="D20:AK20"/>
    <mergeCell ref="D21:E22"/>
    <mergeCell ref="F21:G21"/>
    <mergeCell ref="AB21:AC22"/>
    <mergeCell ref="AD21:AE22"/>
    <mergeCell ref="H21:I22"/>
    <mergeCell ref="J21:K21"/>
    <mergeCell ref="L21:M22"/>
    <mergeCell ref="N21:O22"/>
    <mergeCell ref="P21:Q21"/>
    <mergeCell ref="R21:S22"/>
    <mergeCell ref="AF21:AG22"/>
    <mergeCell ref="AH21:AI22"/>
    <mergeCell ref="AJ21:AK22"/>
    <mergeCell ref="F22:G22"/>
    <mergeCell ref="J22:K22"/>
    <mergeCell ref="P22:Q22"/>
    <mergeCell ref="T21:U22"/>
    <mergeCell ref="V21:W22"/>
    <mergeCell ref="X21:Y22"/>
    <mergeCell ref="Z21:AA22"/>
  </mergeCells>
  <printOptions horizontalCentered="1"/>
  <pageMargins left="0.26" right="0.23" top="0.68" bottom="0.3937007874015748" header="0.31496062992125984" footer="0.31496062992125984"/>
  <pageSetup fitToHeight="1" fitToWidth="1"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3"/>
  <sheetViews>
    <sheetView zoomScale="90" zoomScaleNormal="90" zoomScalePageLayoutView="0" workbookViewId="0" topLeftCell="A1">
      <selection activeCell="D22" sqref="D22:W30"/>
    </sheetView>
  </sheetViews>
  <sheetFormatPr defaultColWidth="9.125" defaultRowHeight="12.75"/>
  <cols>
    <col min="1" max="1" width="3.625" style="104" customWidth="1"/>
    <col min="2" max="2" width="14.25390625" style="104" customWidth="1"/>
    <col min="3" max="3" width="8.125" style="104" customWidth="1"/>
    <col min="4" max="31" width="5.875" style="104" customWidth="1"/>
    <col min="32" max="16384" width="9.125" style="104" customWidth="1"/>
  </cols>
  <sheetData>
    <row r="1" spans="1:27" ht="19.5" customHeight="1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</row>
    <row r="2" spans="1:31" ht="25.5" customHeight="1">
      <c r="A2" s="397" t="s">
        <v>156</v>
      </c>
      <c r="B2" s="397"/>
      <c r="C2" s="397"/>
      <c r="D2" s="397"/>
      <c r="E2" s="397"/>
      <c r="F2" s="398" t="s">
        <v>155</v>
      </c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  <c r="W2" s="398"/>
      <c r="X2" s="398"/>
      <c r="Y2" s="398"/>
      <c r="Z2" s="398"/>
      <c r="AA2" s="398"/>
      <c r="AB2" s="398"/>
      <c r="AC2" s="398"/>
      <c r="AD2" s="398"/>
      <c r="AE2" s="398"/>
    </row>
    <row r="3" spans="1:31" ht="15" customHeight="1">
      <c r="A3" s="397"/>
      <c r="B3" s="397"/>
      <c r="C3" s="397"/>
      <c r="D3" s="397"/>
      <c r="E3" s="397"/>
      <c r="F3" s="399" t="str">
        <f>'ogolne (7)'!H3</f>
        <v>od 01 lipca 2021 roku</v>
      </c>
      <c r="G3" s="399"/>
      <c r="H3" s="399"/>
      <c r="I3" s="399"/>
      <c r="J3" s="399"/>
      <c r="K3" s="399"/>
      <c r="L3" s="399"/>
      <c r="M3" s="399"/>
      <c r="N3" s="399"/>
      <c r="O3" s="399"/>
      <c r="P3" s="399"/>
      <c r="Q3" s="400"/>
      <c r="R3" s="401" t="str">
        <f>'ogolne (7)'!T3</f>
        <v>do 31 lipca 2021 roku</v>
      </c>
      <c r="S3" s="402"/>
      <c r="T3" s="402"/>
      <c r="U3" s="402"/>
      <c r="V3" s="402"/>
      <c r="W3" s="402"/>
      <c r="X3" s="402"/>
      <c r="Y3" s="402"/>
      <c r="Z3" s="402"/>
      <c r="AA3" s="402"/>
      <c r="AB3" s="402"/>
      <c r="AC3" s="402"/>
      <c r="AD3" s="402"/>
      <c r="AE3" s="402"/>
    </row>
    <row r="4" spans="1:27" ht="12.75" customHeight="1" thickBot="1">
      <c r="A4" s="403" t="s">
        <v>154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  <c r="S4" s="403"/>
      <c r="T4" s="403"/>
      <c r="U4" s="403"/>
      <c r="V4" s="403"/>
      <c r="W4" s="403"/>
      <c r="X4" s="403"/>
      <c r="Y4" s="403"/>
      <c r="Z4" s="403"/>
      <c r="AA4" s="403"/>
    </row>
    <row r="5" spans="1:31" ht="25.5" customHeight="1" thickBot="1">
      <c r="A5" s="404" t="s">
        <v>29</v>
      </c>
      <c r="B5" s="407" t="s">
        <v>33</v>
      </c>
      <c r="C5" s="410" t="s">
        <v>32</v>
      </c>
      <c r="D5" s="267" t="s">
        <v>82</v>
      </c>
      <c r="E5" s="240"/>
      <c r="F5" s="413" t="s">
        <v>153</v>
      </c>
      <c r="G5" s="414"/>
      <c r="H5" s="414"/>
      <c r="I5" s="414"/>
      <c r="J5" s="414"/>
      <c r="K5" s="414"/>
      <c r="L5" s="414"/>
      <c r="M5" s="414"/>
      <c r="N5" s="414"/>
      <c r="O5" s="414"/>
      <c r="P5" s="414"/>
      <c r="Q5" s="414"/>
      <c r="R5" s="414"/>
      <c r="S5" s="414"/>
      <c r="T5" s="414"/>
      <c r="U5" s="414"/>
      <c r="V5" s="414"/>
      <c r="W5" s="414"/>
      <c r="X5" s="414"/>
      <c r="Y5" s="414"/>
      <c r="Z5" s="414"/>
      <c r="AA5" s="414"/>
      <c r="AB5" s="414"/>
      <c r="AC5" s="414"/>
      <c r="AD5" s="414"/>
      <c r="AE5" s="415"/>
    </row>
    <row r="6" spans="1:31" ht="52.5" customHeight="1">
      <c r="A6" s="405"/>
      <c r="B6" s="408"/>
      <c r="C6" s="411"/>
      <c r="D6" s="268"/>
      <c r="E6" s="218"/>
      <c r="F6" s="396" t="s">
        <v>152</v>
      </c>
      <c r="G6" s="395"/>
      <c r="H6" s="376" t="s">
        <v>151</v>
      </c>
      <c r="I6" s="395"/>
      <c r="J6" s="376" t="s">
        <v>150</v>
      </c>
      <c r="K6" s="395"/>
      <c r="L6" s="376" t="s">
        <v>149</v>
      </c>
      <c r="M6" s="395"/>
      <c r="N6" s="376" t="s">
        <v>148</v>
      </c>
      <c r="O6" s="395"/>
      <c r="P6" s="376" t="s">
        <v>147</v>
      </c>
      <c r="Q6" s="395"/>
      <c r="R6" s="376" t="s">
        <v>146</v>
      </c>
      <c r="S6" s="395"/>
      <c r="T6" s="376" t="s">
        <v>145</v>
      </c>
      <c r="U6" s="395"/>
      <c r="V6" s="376" t="s">
        <v>144</v>
      </c>
      <c r="W6" s="395"/>
      <c r="X6" s="376" t="s">
        <v>143</v>
      </c>
      <c r="Y6" s="395"/>
      <c r="Z6" s="376" t="s">
        <v>142</v>
      </c>
      <c r="AA6" s="395"/>
      <c r="AB6" s="376" t="s">
        <v>141</v>
      </c>
      <c r="AC6" s="395"/>
      <c r="AD6" s="376" t="s">
        <v>140</v>
      </c>
      <c r="AE6" s="377"/>
    </row>
    <row r="7" spans="1:31" ht="13.5" customHeight="1" thickBot="1">
      <c r="A7" s="406"/>
      <c r="B7" s="409"/>
      <c r="C7" s="412"/>
      <c r="D7" s="149" t="s">
        <v>19</v>
      </c>
      <c r="E7" s="150" t="s">
        <v>18</v>
      </c>
      <c r="F7" s="149" t="s">
        <v>19</v>
      </c>
      <c r="G7" s="115" t="s">
        <v>18</v>
      </c>
      <c r="H7" s="116" t="s">
        <v>19</v>
      </c>
      <c r="I7" s="115" t="s">
        <v>18</v>
      </c>
      <c r="J7" s="116" t="s">
        <v>19</v>
      </c>
      <c r="K7" s="115" t="s">
        <v>18</v>
      </c>
      <c r="L7" s="116" t="s">
        <v>19</v>
      </c>
      <c r="M7" s="115" t="s">
        <v>18</v>
      </c>
      <c r="N7" s="116" t="s">
        <v>19</v>
      </c>
      <c r="O7" s="115" t="s">
        <v>18</v>
      </c>
      <c r="P7" s="116" t="s">
        <v>19</v>
      </c>
      <c r="Q7" s="115" t="s">
        <v>18</v>
      </c>
      <c r="R7" s="116" t="s">
        <v>19</v>
      </c>
      <c r="S7" s="115" t="s">
        <v>18</v>
      </c>
      <c r="T7" s="116" t="s">
        <v>19</v>
      </c>
      <c r="U7" s="115" t="s">
        <v>18</v>
      </c>
      <c r="V7" s="116" t="s">
        <v>19</v>
      </c>
      <c r="W7" s="115" t="s">
        <v>18</v>
      </c>
      <c r="X7" s="116" t="s">
        <v>19</v>
      </c>
      <c r="Y7" s="115" t="s">
        <v>18</v>
      </c>
      <c r="Z7" s="116" t="s">
        <v>19</v>
      </c>
      <c r="AA7" s="151" t="s">
        <v>18</v>
      </c>
      <c r="AB7" s="152" t="s">
        <v>19</v>
      </c>
      <c r="AC7" s="151" t="s">
        <v>18</v>
      </c>
      <c r="AD7" s="152" t="s">
        <v>19</v>
      </c>
      <c r="AE7" s="150" t="s">
        <v>18</v>
      </c>
    </row>
    <row r="8" spans="1:31" ht="21.75" customHeight="1">
      <c r="A8" s="110">
        <v>1</v>
      </c>
      <c r="B8" s="109" t="s">
        <v>4</v>
      </c>
      <c r="C8" s="169" t="s">
        <v>17</v>
      </c>
      <c r="D8" s="201">
        <v>84</v>
      </c>
      <c r="E8" s="202">
        <v>52</v>
      </c>
      <c r="F8" s="201">
        <v>13</v>
      </c>
      <c r="G8" s="200">
        <v>7</v>
      </c>
      <c r="H8" s="200">
        <v>1</v>
      </c>
      <c r="I8" s="200">
        <v>0</v>
      </c>
      <c r="J8" s="200">
        <v>13</v>
      </c>
      <c r="K8" s="200">
        <v>9</v>
      </c>
      <c r="L8" s="200">
        <v>0</v>
      </c>
      <c r="M8" s="200">
        <v>0</v>
      </c>
      <c r="N8" s="200">
        <v>0</v>
      </c>
      <c r="O8" s="200">
        <v>0</v>
      </c>
      <c r="P8" s="200">
        <v>12</v>
      </c>
      <c r="Q8" s="200">
        <v>9</v>
      </c>
      <c r="R8" s="200">
        <v>0</v>
      </c>
      <c r="S8" s="200">
        <v>0</v>
      </c>
      <c r="T8" s="200">
        <v>6</v>
      </c>
      <c r="U8" s="200">
        <v>1</v>
      </c>
      <c r="V8" s="200">
        <v>0</v>
      </c>
      <c r="W8" s="200">
        <v>0</v>
      </c>
      <c r="X8" s="200">
        <v>0</v>
      </c>
      <c r="Y8" s="200">
        <v>0</v>
      </c>
      <c r="Z8" s="200">
        <v>5</v>
      </c>
      <c r="AA8" s="200">
        <v>4</v>
      </c>
      <c r="AB8" s="200">
        <v>12</v>
      </c>
      <c r="AC8" s="200">
        <v>7</v>
      </c>
      <c r="AD8" s="200">
        <v>22</v>
      </c>
      <c r="AE8" s="202">
        <v>15</v>
      </c>
    </row>
    <row r="9" spans="1:31" ht="21.75" customHeight="1">
      <c r="A9" s="114">
        <v>2</v>
      </c>
      <c r="B9" s="113" t="s">
        <v>16</v>
      </c>
      <c r="C9" s="170" t="s">
        <v>15</v>
      </c>
      <c r="D9" s="201">
        <v>19</v>
      </c>
      <c r="E9" s="202">
        <v>9</v>
      </c>
      <c r="F9" s="201">
        <v>1</v>
      </c>
      <c r="G9" s="200">
        <v>0</v>
      </c>
      <c r="H9" s="200">
        <v>0</v>
      </c>
      <c r="I9" s="200">
        <v>0</v>
      </c>
      <c r="J9" s="200">
        <v>2</v>
      </c>
      <c r="K9" s="200">
        <v>0</v>
      </c>
      <c r="L9" s="200">
        <v>0</v>
      </c>
      <c r="M9" s="200">
        <v>0</v>
      </c>
      <c r="N9" s="200">
        <v>0</v>
      </c>
      <c r="O9" s="200">
        <v>0</v>
      </c>
      <c r="P9" s="200">
        <v>4</v>
      </c>
      <c r="Q9" s="200">
        <v>3</v>
      </c>
      <c r="R9" s="200">
        <v>0</v>
      </c>
      <c r="S9" s="200">
        <v>0</v>
      </c>
      <c r="T9" s="200">
        <v>2</v>
      </c>
      <c r="U9" s="200">
        <v>0</v>
      </c>
      <c r="V9" s="200">
        <v>0</v>
      </c>
      <c r="W9" s="200">
        <v>0</v>
      </c>
      <c r="X9" s="200">
        <v>0</v>
      </c>
      <c r="Y9" s="200">
        <v>0</v>
      </c>
      <c r="Z9" s="200">
        <v>1</v>
      </c>
      <c r="AA9" s="200">
        <v>1</v>
      </c>
      <c r="AB9" s="200">
        <v>4</v>
      </c>
      <c r="AC9" s="200">
        <v>3</v>
      </c>
      <c r="AD9" s="200">
        <v>5</v>
      </c>
      <c r="AE9" s="202">
        <v>2</v>
      </c>
    </row>
    <row r="10" spans="1:31" ht="21.75" customHeight="1">
      <c r="A10" s="114">
        <v>3</v>
      </c>
      <c r="B10" s="113" t="s">
        <v>14</v>
      </c>
      <c r="C10" s="170" t="s">
        <v>13</v>
      </c>
      <c r="D10" s="201">
        <v>23</v>
      </c>
      <c r="E10" s="202">
        <v>14</v>
      </c>
      <c r="F10" s="201">
        <v>4</v>
      </c>
      <c r="G10" s="200">
        <v>4</v>
      </c>
      <c r="H10" s="200">
        <v>0</v>
      </c>
      <c r="I10" s="200">
        <v>0</v>
      </c>
      <c r="J10" s="200">
        <v>3</v>
      </c>
      <c r="K10" s="200">
        <v>2</v>
      </c>
      <c r="L10" s="200">
        <v>0</v>
      </c>
      <c r="M10" s="200">
        <v>0</v>
      </c>
      <c r="N10" s="200">
        <v>0</v>
      </c>
      <c r="O10" s="200">
        <v>0</v>
      </c>
      <c r="P10" s="200">
        <v>4</v>
      </c>
      <c r="Q10" s="200">
        <v>3</v>
      </c>
      <c r="R10" s="200">
        <v>0</v>
      </c>
      <c r="S10" s="200">
        <v>0</v>
      </c>
      <c r="T10" s="200">
        <v>2</v>
      </c>
      <c r="U10" s="200">
        <v>0</v>
      </c>
      <c r="V10" s="200">
        <v>0</v>
      </c>
      <c r="W10" s="200">
        <v>0</v>
      </c>
      <c r="X10" s="200">
        <v>0</v>
      </c>
      <c r="Y10" s="200">
        <v>0</v>
      </c>
      <c r="Z10" s="200">
        <v>1</v>
      </c>
      <c r="AA10" s="200">
        <v>1</v>
      </c>
      <c r="AB10" s="200">
        <v>4</v>
      </c>
      <c r="AC10" s="200">
        <v>1</v>
      </c>
      <c r="AD10" s="200">
        <v>5</v>
      </c>
      <c r="AE10" s="202">
        <v>3</v>
      </c>
    </row>
    <row r="11" spans="1:31" ht="21.75" customHeight="1">
      <c r="A11" s="114">
        <v>4</v>
      </c>
      <c r="B11" s="113" t="s">
        <v>12</v>
      </c>
      <c r="C11" s="170" t="s">
        <v>11</v>
      </c>
      <c r="D11" s="201">
        <v>23</v>
      </c>
      <c r="E11" s="202">
        <v>12</v>
      </c>
      <c r="F11" s="201">
        <v>4</v>
      </c>
      <c r="G11" s="200">
        <v>2</v>
      </c>
      <c r="H11" s="200">
        <v>0</v>
      </c>
      <c r="I11" s="200">
        <v>0</v>
      </c>
      <c r="J11" s="200">
        <v>2</v>
      </c>
      <c r="K11" s="200">
        <v>1</v>
      </c>
      <c r="L11" s="200">
        <v>0</v>
      </c>
      <c r="M11" s="200">
        <v>0</v>
      </c>
      <c r="N11" s="200">
        <v>0</v>
      </c>
      <c r="O11" s="200">
        <v>0</v>
      </c>
      <c r="P11" s="200">
        <v>1</v>
      </c>
      <c r="Q11" s="200">
        <v>1</v>
      </c>
      <c r="R11" s="200">
        <v>0</v>
      </c>
      <c r="S11" s="200">
        <v>0</v>
      </c>
      <c r="T11" s="200">
        <v>1</v>
      </c>
      <c r="U11" s="200">
        <v>0</v>
      </c>
      <c r="V11" s="200">
        <v>0</v>
      </c>
      <c r="W11" s="200">
        <v>0</v>
      </c>
      <c r="X11" s="200">
        <v>0</v>
      </c>
      <c r="Y11" s="200">
        <v>0</v>
      </c>
      <c r="Z11" s="200">
        <v>1</v>
      </c>
      <c r="AA11" s="200">
        <v>0</v>
      </c>
      <c r="AB11" s="200">
        <v>7</v>
      </c>
      <c r="AC11" s="200">
        <v>3</v>
      </c>
      <c r="AD11" s="200">
        <v>7</v>
      </c>
      <c r="AE11" s="202">
        <v>5</v>
      </c>
    </row>
    <row r="12" spans="1:31" ht="21.75" customHeight="1">
      <c r="A12" s="114">
        <v>5</v>
      </c>
      <c r="B12" s="113" t="s">
        <v>10</v>
      </c>
      <c r="C12" s="170" t="s">
        <v>9</v>
      </c>
      <c r="D12" s="201">
        <v>20</v>
      </c>
      <c r="E12" s="202">
        <v>14</v>
      </c>
      <c r="F12" s="201">
        <v>4</v>
      </c>
      <c r="G12" s="200">
        <v>4</v>
      </c>
      <c r="H12" s="200">
        <v>0</v>
      </c>
      <c r="I12" s="200">
        <v>0</v>
      </c>
      <c r="J12" s="200">
        <v>1</v>
      </c>
      <c r="K12" s="200">
        <v>0</v>
      </c>
      <c r="L12" s="200">
        <v>0</v>
      </c>
      <c r="M12" s="200">
        <v>0</v>
      </c>
      <c r="N12" s="200">
        <v>0</v>
      </c>
      <c r="O12" s="200">
        <v>0</v>
      </c>
      <c r="P12" s="200">
        <v>2</v>
      </c>
      <c r="Q12" s="200">
        <v>2</v>
      </c>
      <c r="R12" s="200">
        <v>0</v>
      </c>
      <c r="S12" s="200">
        <v>0</v>
      </c>
      <c r="T12" s="200">
        <v>7</v>
      </c>
      <c r="U12" s="200">
        <v>4</v>
      </c>
      <c r="V12" s="200">
        <v>0</v>
      </c>
      <c r="W12" s="200">
        <v>0</v>
      </c>
      <c r="X12" s="200">
        <v>0</v>
      </c>
      <c r="Y12" s="200">
        <v>0</v>
      </c>
      <c r="Z12" s="200">
        <v>0</v>
      </c>
      <c r="AA12" s="200">
        <v>0</v>
      </c>
      <c r="AB12" s="200">
        <v>3</v>
      </c>
      <c r="AC12" s="200">
        <v>3</v>
      </c>
      <c r="AD12" s="200">
        <v>3</v>
      </c>
      <c r="AE12" s="202">
        <v>1</v>
      </c>
    </row>
    <row r="13" spans="1:31" ht="21.75" customHeight="1">
      <c r="A13" s="114">
        <v>6</v>
      </c>
      <c r="B13" s="113" t="s">
        <v>8</v>
      </c>
      <c r="C13" s="170" t="s">
        <v>7</v>
      </c>
      <c r="D13" s="201">
        <v>16</v>
      </c>
      <c r="E13" s="202">
        <v>10</v>
      </c>
      <c r="F13" s="201">
        <v>2</v>
      </c>
      <c r="G13" s="200">
        <v>2</v>
      </c>
      <c r="H13" s="200">
        <v>0</v>
      </c>
      <c r="I13" s="200">
        <v>0</v>
      </c>
      <c r="J13" s="200">
        <v>3</v>
      </c>
      <c r="K13" s="200">
        <v>2</v>
      </c>
      <c r="L13" s="200">
        <v>0</v>
      </c>
      <c r="M13" s="200">
        <v>0</v>
      </c>
      <c r="N13" s="200">
        <v>0</v>
      </c>
      <c r="O13" s="200">
        <v>0</v>
      </c>
      <c r="P13" s="200">
        <v>3</v>
      </c>
      <c r="Q13" s="200">
        <v>3</v>
      </c>
      <c r="R13" s="200">
        <v>0</v>
      </c>
      <c r="S13" s="200">
        <v>0</v>
      </c>
      <c r="T13" s="200">
        <v>0</v>
      </c>
      <c r="U13" s="200">
        <v>0</v>
      </c>
      <c r="V13" s="200">
        <v>0</v>
      </c>
      <c r="W13" s="200">
        <v>0</v>
      </c>
      <c r="X13" s="200">
        <v>0</v>
      </c>
      <c r="Y13" s="200">
        <v>0</v>
      </c>
      <c r="Z13" s="200">
        <v>0</v>
      </c>
      <c r="AA13" s="200">
        <v>0</v>
      </c>
      <c r="AB13" s="200">
        <v>0</v>
      </c>
      <c r="AC13" s="200">
        <v>0</v>
      </c>
      <c r="AD13" s="200">
        <v>8</v>
      </c>
      <c r="AE13" s="202">
        <v>3</v>
      </c>
    </row>
    <row r="14" spans="1:31" ht="21.75" customHeight="1">
      <c r="A14" s="114">
        <v>7</v>
      </c>
      <c r="B14" s="113" t="s">
        <v>6</v>
      </c>
      <c r="C14" s="170" t="s">
        <v>5</v>
      </c>
      <c r="D14" s="201">
        <v>43</v>
      </c>
      <c r="E14" s="202">
        <v>29</v>
      </c>
      <c r="F14" s="201">
        <v>9</v>
      </c>
      <c r="G14" s="200">
        <v>6</v>
      </c>
      <c r="H14" s="200">
        <v>0</v>
      </c>
      <c r="I14" s="200">
        <v>0</v>
      </c>
      <c r="J14" s="200">
        <v>1</v>
      </c>
      <c r="K14" s="200">
        <v>1</v>
      </c>
      <c r="L14" s="200">
        <v>0</v>
      </c>
      <c r="M14" s="200">
        <v>0</v>
      </c>
      <c r="N14" s="200">
        <v>0</v>
      </c>
      <c r="O14" s="200">
        <v>0</v>
      </c>
      <c r="P14" s="200">
        <v>4</v>
      </c>
      <c r="Q14" s="200">
        <v>3</v>
      </c>
      <c r="R14" s="200">
        <v>0</v>
      </c>
      <c r="S14" s="200">
        <v>0</v>
      </c>
      <c r="T14" s="200">
        <v>5</v>
      </c>
      <c r="U14" s="200">
        <v>3</v>
      </c>
      <c r="V14" s="200">
        <v>0</v>
      </c>
      <c r="W14" s="200">
        <v>0</v>
      </c>
      <c r="X14" s="200">
        <v>0</v>
      </c>
      <c r="Y14" s="200">
        <v>0</v>
      </c>
      <c r="Z14" s="200">
        <v>2</v>
      </c>
      <c r="AA14" s="200">
        <v>2</v>
      </c>
      <c r="AB14" s="200">
        <v>7</v>
      </c>
      <c r="AC14" s="200">
        <v>4</v>
      </c>
      <c r="AD14" s="200">
        <v>15</v>
      </c>
      <c r="AE14" s="202">
        <v>10</v>
      </c>
    </row>
    <row r="15" spans="1:31" ht="21.75" customHeight="1">
      <c r="A15" s="114">
        <v>8</v>
      </c>
      <c r="B15" s="113" t="s">
        <v>4</v>
      </c>
      <c r="C15" s="170" t="s">
        <v>3</v>
      </c>
      <c r="D15" s="201">
        <v>28</v>
      </c>
      <c r="E15" s="202">
        <v>17</v>
      </c>
      <c r="F15" s="201">
        <v>8</v>
      </c>
      <c r="G15" s="200">
        <v>5</v>
      </c>
      <c r="H15" s="200">
        <v>0</v>
      </c>
      <c r="I15" s="200">
        <v>0</v>
      </c>
      <c r="J15" s="200">
        <v>2</v>
      </c>
      <c r="K15" s="200">
        <v>2</v>
      </c>
      <c r="L15" s="200">
        <v>0</v>
      </c>
      <c r="M15" s="200">
        <v>0</v>
      </c>
      <c r="N15" s="200">
        <v>0</v>
      </c>
      <c r="O15" s="200">
        <v>0</v>
      </c>
      <c r="P15" s="200">
        <v>2</v>
      </c>
      <c r="Q15" s="200">
        <v>1</v>
      </c>
      <c r="R15" s="200">
        <v>0</v>
      </c>
      <c r="S15" s="200">
        <v>0</v>
      </c>
      <c r="T15" s="200">
        <v>2</v>
      </c>
      <c r="U15" s="200">
        <v>1</v>
      </c>
      <c r="V15" s="200">
        <v>0</v>
      </c>
      <c r="W15" s="200">
        <v>0</v>
      </c>
      <c r="X15" s="200">
        <v>0</v>
      </c>
      <c r="Y15" s="200">
        <v>0</v>
      </c>
      <c r="Z15" s="200">
        <v>2</v>
      </c>
      <c r="AA15" s="200">
        <v>2</v>
      </c>
      <c r="AB15" s="200">
        <v>4</v>
      </c>
      <c r="AC15" s="200">
        <v>3</v>
      </c>
      <c r="AD15" s="200">
        <v>8</v>
      </c>
      <c r="AE15" s="202">
        <v>3</v>
      </c>
    </row>
    <row r="16" spans="1:31" ht="21.75" customHeight="1">
      <c r="A16" s="112">
        <v>9</v>
      </c>
      <c r="B16" s="111" t="s">
        <v>2</v>
      </c>
      <c r="C16" s="171" t="s">
        <v>1</v>
      </c>
      <c r="D16" s="201">
        <v>24</v>
      </c>
      <c r="E16" s="202">
        <v>14</v>
      </c>
      <c r="F16" s="201">
        <v>5</v>
      </c>
      <c r="G16" s="200">
        <v>4</v>
      </c>
      <c r="H16" s="200">
        <v>0</v>
      </c>
      <c r="I16" s="200">
        <v>0</v>
      </c>
      <c r="J16" s="200">
        <v>4</v>
      </c>
      <c r="K16" s="200">
        <v>3</v>
      </c>
      <c r="L16" s="200">
        <v>0</v>
      </c>
      <c r="M16" s="200">
        <v>0</v>
      </c>
      <c r="N16" s="200">
        <v>0</v>
      </c>
      <c r="O16" s="200">
        <v>0</v>
      </c>
      <c r="P16" s="200">
        <v>1</v>
      </c>
      <c r="Q16" s="200">
        <v>1</v>
      </c>
      <c r="R16" s="200">
        <v>0</v>
      </c>
      <c r="S16" s="200">
        <v>0</v>
      </c>
      <c r="T16" s="200">
        <v>3</v>
      </c>
      <c r="U16" s="200">
        <v>2</v>
      </c>
      <c r="V16" s="200">
        <v>0</v>
      </c>
      <c r="W16" s="200">
        <v>0</v>
      </c>
      <c r="X16" s="200">
        <v>0</v>
      </c>
      <c r="Y16" s="200">
        <v>0</v>
      </c>
      <c r="Z16" s="200">
        <v>1</v>
      </c>
      <c r="AA16" s="200">
        <v>1</v>
      </c>
      <c r="AB16" s="200">
        <v>4</v>
      </c>
      <c r="AC16" s="200">
        <v>2</v>
      </c>
      <c r="AD16" s="200">
        <v>6</v>
      </c>
      <c r="AE16" s="202">
        <v>1</v>
      </c>
    </row>
    <row r="17" spans="1:31" ht="21.75" customHeight="1" thickBot="1">
      <c r="A17" s="378" t="s">
        <v>139</v>
      </c>
      <c r="B17" s="379"/>
      <c r="C17" s="379"/>
      <c r="D17" s="153">
        <f>D8+D9+D10+D11+D12+D13+D14+D15+D16</f>
        <v>280</v>
      </c>
      <c r="E17" s="154">
        <f>E8+E9+E10+E11+E12+E13+E14+E15+E16</f>
        <v>171</v>
      </c>
      <c r="F17" s="155">
        <f aca="true" t="shared" si="0" ref="F17:AE17">SUM(F8:F16)</f>
        <v>50</v>
      </c>
      <c r="G17" s="156">
        <f t="shared" si="0"/>
        <v>34</v>
      </c>
      <c r="H17" s="156">
        <f t="shared" si="0"/>
        <v>1</v>
      </c>
      <c r="I17" s="156">
        <f t="shared" si="0"/>
        <v>0</v>
      </c>
      <c r="J17" s="156">
        <f t="shared" si="0"/>
        <v>31</v>
      </c>
      <c r="K17" s="156">
        <f t="shared" si="0"/>
        <v>20</v>
      </c>
      <c r="L17" s="156">
        <f t="shared" si="0"/>
        <v>0</v>
      </c>
      <c r="M17" s="156">
        <f t="shared" si="0"/>
        <v>0</v>
      </c>
      <c r="N17" s="156">
        <f t="shared" si="0"/>
        <v>0</v>
      </c>
      <c r="O17" s="156">
        <f t="shared" si="0"/>
        <v>0</v>
      </c>
      <c r="P17" s="156">
        <f t="shared" si="0"/>
        <v>33</v>
      </c>
      <c r="Q17" s="156">
        <f t="shared" si="0"/>
        <v>26</v>
      </c>
      <c r="R17" s="156">
        <f t="shared" si="0"/>
        <v>0</v>
      </c>
      <c r="S17" s="156">
        <f t="shared" si="0"/>
        <v>0</v>
      </c>
      <c r="T17" s="156">
        <f t="shared" si="0"/>
        <v>28</v>
      </c>
      <c r="U17" s="156">
        <f t="shared" si="0"/>
        <v>11</v>
      </c>
      <c r="V17" s="156">
        <f t="shared" si="0"/>
        <v>0</v>
      </c>
      <c r="W17" s="156">
        <f t="shared" si="0"/>
        <v>0</v>
      </c>
      <c r="X17" s="156">
        <f t="shared" si="0"/>
        <v>0</v>
      </c>
      <c r="Y17" s="156">
        <f t="shared" si="0"/>
        <v>0</v>
      </c>
      <c r="Z17" s="156">
        <f t="shared" si="0"/>
        <v>13</v>
      </c>
      <c r="AA17" s="156">
        <f t="shared" si="0"/>
        <v>11</v>
      </c>
      <c r="AB17" s="156">
        <f t="shared" si="0"/>
        <v>45</v>
      </c>
      <c r="AC17" s="156">
        <f t="shared" si="0"/>
        <v>26</v>
      </c>
      <c r="AD17" s="156">
        <f t="shared" si="0"/>
        <v>79</v>
      </c>
      <c r="AE17" s="156">
        <f t="shared" si="0"/>
        <v>43</v>
      </c>
    </row>
    <row r="18" ht="30.75" customHeight="1" thickBot="1"/>
    <row r="19" spans="1:23" ht="28.5" customHeight="1">
      <c r="A19" s="380" t="s">
        <v>29</v>
      </c>
      <c r="B19" s="383" t="s">
        <v>33</v>
      </c>
      <c r="C19" s="386" t="s">
        <v>32</v>
      </c>
      <c r="D19" s="389" t="s">
        <v>138</v>
      </c>
      <c r="E19" s="390"/>
      <c r="F19" s="390"/>
      <c r="G19" s="390"/>
      <c r="H19" s="390"/>
      <c r="I19" s="390"/>
      <c r="J19" s="390"/>
      <c r="K19" s="390"/>
      <c r="L19" s="390"/>
      <c r="M19" s="390"/>
      <c r="N19" s="390"/>
      <c r="O19" s="390"/>
      <c r="P19" s="390"/>
      <c r="Q19" s="390"/>
      <c r="R19" s="390"/>
      <c r="S19" s="390"/>
      <c r="T19" s="390"/>
      <c r="U19" s="390"/>
      <c r="V19" s="390"/>
      <c r="W19" s="391"/>
    </row>
    <row r="20" spans="1:23" ht="41.25" customHeight="1">
      <c r="A20" s="381"/>
      <c r="B20" s="384"/>
      <c r="C20" s="387"/>
      <c r="D20" s="392" t="s">
        <v>137</v>
      </c>
      <c r="E20" s="393"/>
      <c r="F20" s="373" t="s">
        <v>136</v>
      </c>
      <c r="G20" s="373"/>
      <c r="H20" s="394" t="s">
        <v>135</v>
      </c>
      <c r="I20" s="393"/>
      <c r="J20" s="373" t="s">
        <v>134</v>
      </c>
      <c r="K20" s="373"/>
      <c r="L20" s="373" t="s">
        <v>133</v>
      </c>
      <c r="M20" s="373"/>
      <c r="N20" s="373" t="s">
        <v>132</v>
      </c>
      <c r="O20" s="373"/>
      <c r="P20" s="373" t="s">
        <v>131</v>
      </c>
      <c r="Q20" s="373"/>
      <c r="R20" s="373" t="s">
        <v>130</v>
      </c>
      <c r="S20" s="373"/>
      <c r="T20" s="373" t="s">
        <v>129</v>
      </c>
      <c r="U20" s="374"/>
      <c r="V20" s="373" t="s">
        <v>128</v>
      </c>
      <c r="W20" s="375"/>
    </row>
    <row r="21" spans="1:23" ht="14.25" customHeight="1" thickBot="1">
      <c r="A21" s="382"/>
      <c r="B21" s="385"/>
      <c r="C21" s="388"/>
      <c r="D21" s="139" t="s">
        <v>127</v>
      </c>
      <c r="E21" s="140" t="s">
        <v>18</v>
      </c>
      <c r="F21" s="60" t="s">
        <v>19</v>
      </c>
      <c r="G21" s="140" t="s">
        <v>18</v>
      </c>
      <c r="H21" s="60" t="s">
        <v>19</v>
      </c>
      <c r="I21" s="140" t="s">
        <v>18</v>
      </c>
      <c r="J21" s="60" t="s">
        <v>19</v>
      </c>
      <c r="K21" s="140" t="s">
        <v>18</v>
      </c>
      <c r="L21" s="60" t="s">
        <v>19</v>
      </c>
      <c r="M21" s="140" t="s">
        <v>18</v>
      </c>
      <c r="N21" s="60" t="s">
        <v>19</v>
      </c>
      <c r="O21" s="140" t="s">
        <v>18</v>
      </c>
      <c r="P21" s="60" t="s">
        <v>19</v>
      </c>
      <c r="Q21" s="140" t="s">
        <v>18</v>
      </c>
      <c r="R21" s="60" t="s">
        <v>19</v>
      </c>
      <c r="S21" s="140" t="s">
        <v>18</v>
      </c>
      <c r="T21" s="60" t="s">
        <v>19</v>
      </c>
      <c r="U21" s="140" t="s">
        <v>18</v>
      </c>
      <c r="V21" s="60" t="s">
        <v>19</v>
      </c>
      <c r="W21" s="141" t="s">
        <v>18</v>
      </c>
    </row>
    <row r="22" spans="1:23" ht="21" customHeight="1">
      <c r="A22" s="110">
        <v>1</v>
      </c>
      <c r="B22" s="109" t="s">
        <v>4</v>
      </c>
      <c r="C22" s="166" t="s">
        <v>17</v>
      </c>
      <c r="D22" s="201">
        <v>23</v>
      </c>
      <c r="E22" s="200">
        <v>15</v>
      </c>
      <c r="F22" s="200">
        <v>10</v>
      </c>
      <c r="G22" s="200">
        <v>6</v>
      </c>
      <c r="H22" s="200">
        <v>74</v>
      </c>
      <c r="I22" s="200">
        <v>46</v>
      </c>
      <c r="J22" s="200">
        <v>80</v>
      </c>
      <c r="K22" s="200">
        <v>49</v>
      </c>
      <c r="L22" s="200">
        <v>4</v>
      </c>
      <c r="M22" s="200">
        <v>3</v>
      </c>
      <c r="N22" s="200">
        <v>4</v>
      </c>
      <c r="O22" s="200">
        <v>0</v>
      </c>
      <c r="P22" s="200">
        <v>4</v>
      </c>
      <c r="Q22" s="200">
        <v>3</v>
      </c>
      <c r="R22" s="200">
        <v>2</v>
      </c>
      <c r="S22" s="200">
        <v>2</v>
      </c>
      <c r="T22" s="200">
        <v>4</v>
      </c>
      <c r="U22" s="200">
        <v>1</v>
      </c>
      <c r="V22" s="200">
        <v>8</v>
      </c>
      <c r="W22" s="202">
        <v>7</v>
      </c>
    </row>
    <row r="23" spans="1:23" ht="21" customHeight="1">
      <c r="A23" s="108">
        <v>2</v>
      </c>
      <c r="B23" s="107" t="s">
        <v>16</v>
      </c>
      <c r="C23" s="167" t="s">
        <v>15</v>
      </c>
      <c r="D23" s="201">
        <v>3</v>
      </c>
      <c r="E23" s="200">
        <v>0</v>
      </c>
      <c r="F23" s="200">
        <v>2</v>
      </c>
      <c r="G23" s="200">
        <v>1</v>
      </c>
      <c r="H23" s="200">
        <v>17</v>
      </c>
      <c r="I23" s="200">
        <v>8</v>
      </c>
      <c r="J23" s="200">
        <v>16</v>
      </c>
      <c r="K23" s="200">
        <v>7</v>
      </c>
      <c r="L23" s="200">
        <v>3</v>
      </c>
      <c r="M23" s="200">
        <v>2</v>
      </c>
      <c r="N23" s="200">
        <v>2</v>
      </c>
      <c r="O23" s="200">
        <v>0</v>
      </c>
      <c r="P23" s="200">
        <v>1</v>
      </c>
      <c r="Q23" s="200">
        <v>0</v>
      </c>
      <c r="R23" s="200">
        <v>2</v>
      </c>
      <c r="S23" s="200">
        <v>1</v>
      </c>
      <c r="T23" s="200">
        <v>0</v>
      </c>
      <c r="U23" s="200">
        <v>0</v>
      </c>
      <c r="V23" s="200">
        <v>1</v>
      </c>
      <c r="W23" s="202">
        <v>0</v>
      </c>
    </row>
    <row r="24" spans="1:23" ht="21" customHeight="1">
      <c r="A24" s="108">
        <v>3</v>
      </c>
      <c r="B24" s="107" t="s">
        <v>14</v>
      </c>
      <c r="C24" s="167" t="s">
        <v>13</v>
      </c>
      <c r="D24" s="201">
        <v>7</v>
      </c>
      <c r="E24" s="200">
        <v>6</v>
      </c>
      <c r="F24" s="200">
        <v>3</v>
      </c>
      <c r="G24" s="200">
        <v>1</v>
      </c>
      <c r="H24" s="200">
        <v>20</v>
      </c>
      <c r="I24" s="200">
        <v>13</v>
      </c>
      <c r="J24" s="200">
        <v>22</v>
      </c>
      <c r="K24" s="200">
        <v>14</v>
      </c>
      <c r="L24" s="200">
        <v>1</v>
      </c>
      <c r="M24" s="200">
        <v>0</v>
      </c>
      <c r="N24" s="200">
        <v>0</v>
      </c>
      <c r="O24" s="200">
        <v>0</v>
      </c>
      <c r="P24" s="200">
        <v>0</v>
      </c>
      <c r="Q24" s="200">
        <v>0</v>
      </c>
      <c r="R24" s="200">
        <v>1</v>
      </c>
      <c r="S24" s="200">
        <v>0</v>
      </c>
      <c r="T24" s="200">
        <v>1</v>
      </c>
      <c r="U24" s="200">
        <v>1</v>
      </c>
      <c r="V24" s="200">
        <v>0</v>
      </c>
      <c r="W24" s="202">
        <v>0</v>
      </c>
    </row>
    <row r="25" spans="1:23" ht="21" customHeight="1">
      <c r="A25" s="108">
        <v>4</v>
      </c>
      <c r="B25" s="107" t="s">
        <v>12</v>
      </c>
      <c r="C25" s="167" t="s">
        <v>11</v>
      </c>
      <c r="D25" s="201">
        <v>5</v>
      </c>
      <c r="E25" s="200">
        <v>3</v>
      </c>
      <c r="F25" s="200">
        <v>7</v>
      </c>
      <c r="G25" s="200">
        <v>4</v>
      </c>
      <c r="H25" s="200">
        <v>16</v>
      </c>
      <c r="I25" s="200">
        <v>8</v>
      </c>
      <c r="J25" s="200">
        <v>18</v>
      </c>
      <c r="K25" s="200">
        <v>8</v>
      </c>
      <c r="L25" s="200">
        <v>5</v>
      </c>
      <c r="M25" s="200">
        <v>4</v>
      </c>
      <c r="N25" s="200">
        <v>1</v>
      </c>
      <c r="O25" s="200">
        <v>0</v>
      </c>
      <c r="P25" s="200">
        <v>3</v>
      </c>
      <c r="Q25" s="200">
        <v>2</v>
      </c>
      <c r="R25" s="200">
        <v>1</v>
      </c>
      <c r="S25" s="200">
        <v>1</v>
      </c>
      <c r="T25" s="200">
        <v>1</v>
      </c>
      <c r="U25" s="200">
        <v>1</v>
      </c>
      <c r="V25" s="200">
        <v>1</v>
      </c>
      <c r="W25" s="202">
        <v>1</v>
      </c>
    </row>
    <row r="26" spans="1:23" ht="21" customHeight="1">
      <c r="A26" s="108">
        <v>5</v>
      </c>
      <c r="B26" s="107" t="s">
        <v>10</v>
      </c>
      <c r="C26" s="167" t="s">
        <v>9</v>
      </c>
      <c r="D26" s="201">
        <v>5</v>
      </c>
      <c r="E26" s="200">
        <v>4</v>
      </c>
      <c r="F26" s="200">
        <v>3</v>
      </c>
      <c r="G26" s="200">
        <v>2</v>
      </c>
      <c r="H26" s="200">
        <v>17</v>
      </c>
      <c r="I26" s="200">
        <v>12</v>
      </c>
      <c r="J26" s="200">
        <v>16</v>
      </c>
      <c r="K26" s="200">
        <v>11</v>
      </c>
      <c r="L26" s="200">
        <v>4</v>
      </c>
      <c r="M26" s="200">
        <v>3</v>
      </c>
      <c r="N26" s="200">
        <v>0</v>
      </c>
      <c r="O26" s="200">
        <v>0</v>
      </c>
      <c r="P26" s="200">
        <v>0</v>
      </c>
      <c r="Q26" s="200">
        <v>0</v>
      </c>
      <c r="R26" s="200">
        <v>0</v>
      </c>
      <c r="S26" s="200">
        <v>0</v>
      </c>
      <c r="T26" s="200">
        <v>0</v>
      </c>
      <c r="U26" s="200">
        <v>0</v>
      </c>
      <c r="V26" s="200">
        <v>0</v>
      </c>
      <c r="W26" s="202">
        <v>0</v>
      </c>
    </row>
    <row r="27" spans="1:23" ht="21" customHeight="1">
      <c r="A27" s="108">
        <v>6</v>
      </c>
      <c r="B27" s="107" t="s">
        <v>8</v>
      </c>
      <c r="C27" s="167" t="s">
        <v>7</v>
      </c>
      <c r="D27" s="201">
        <v>3</v>
      </c>
      <c r="E27" s="200">
        <v>2</v>
      </c>
      <c r="F27" s="200">
        <v>2</v>
      </c>
      <c r="G27" s="200">
        <v>1</v>
      </c>
      <c r="H27" s="200">
        <v>14</v>
      </c>
      <c r="I27" s="200">
        <v>9</v>
      </c>
      <c r="J27" s="200">
        <v>15</v>
      </c>
      <c r="K27" s="200">
        <v>9</v>
      </c>
      <c r="L27" s="200">
        <v>1</v>
      </c>
      <c r="M27" s="200">
        <v>1</v>
      </c>
      <c r="N27" s="200">
        <v>1</v>
      </c>
      <c r="O27" s="200">
        <v>0</v>
      </c>
      <c r="P27" s="200">
        <v>0</v>
      </c>
      <c r="Q27" s="200">
        <v>0</v>
      </c>
      <c r="R27" s="200">
        <v>1</v>
      </c>
      <c r="S27" s="200">
        <v>0</v>
      </c>
      <c r="T27" s="200">
        <v>3</v>
      </c>
      <c r="U27" s="200">
        <v>1</v>
      </c>
      <c r="V27" s="200">
        <v>2</v>
      </c>
      <c r="W27" s="202">
        <v>1</v>
      </c>
    </row>
    <row r="28" spans="1:23" ht="21" customHeight="1">
      <c r="A28" s="108">
        <v>7</v>
      </c>
      <c r="B28" s="107" t="s">
        <v>6</v>
      </c>
      <c r="C28" s="167" t="s">
        <v>5</v>
      </c>
      <c r="D28" s="201">
        <v>10</v>
      </c>
      <c r="E28" s="200">
        <v>7</v>
      </c>
      <c r="F28" s="200">
        <v>6</v>
      </c>
      <c r="G28" s="200">
        <v>4</v>
      </c>
      <c r="H28" s="200">
        <v>37</v>
      </c>
      <c r="I28" s="200">
        <v>25</v>
      </c>
      <c r="J28" s="200">
        <v>40</v>
      </c>
      <c r="K28" s="200">
        <v>26</v>
      </c>
      <c r="L28" s="200">
        <v>3</v>
      </c>
      <c r="M28" s="200">
        <v>3</v>
      </c>
      <c r="N28" s="200">
        <v>1</v>
      </c>
      <c r="O28" s="200">
        <v>0</v>
      </c>
      <c r="P28" s="200">
        <v>0</v>
      </c>
      <c r="Q28" s="200">
        <v>0</v>
      </c>
      <c r="R28" s="200">
        <v>5</v>
      </c>
      <c r="S28" s="200">
        <v>3</v>
      </c>
      <c r="T28" s="200">
        <v>0</v>
      </c>
      <c r="U28" s="200">
        <v>0</v>
      </c>
      <c r="V28" s="200">
        <v>1</v>
      </c>
      <c r="W28" s="202">
        <v>1</v>
      </c>
    </row>
    <row r="29" spans="1:23" ht="21" customHeight="1">
      <c r="A29" s="108">
        <v>8</v>
      </c>
      <c r="B29" s="107" t="s">
        <v>4</v>
      </c>
      <c r="C29" s="167" t="s">
        <v>3</v>
      </c>
      <c r="D29" s="201">
        <v>9</v>
      </c>
      <c r="E29" s="200">
        <v>6</v>
      </c>
      <c r="F29" s="200">
        <v>4</v>
      </c>
      <c r="G29" s="200">
        <v>1</v>
      </c>
      <c r="H29" s="200">
        <v>24</v>
      </c>
      <c r="I29" s="200">
        <v>16</v>
      </c>
      <c r="J29" s="200">
        <v>26</v>
      </c>
      <c r="K29" s="200">
        <v>17</v>
      </c>
      <c r="L29" s="200">
        <v>2</v>
      </c>
      <c r="M29" s="200">
        <v>0</v>
      </c>
      <c r="N29" s="200">
        <v>2</v>
      </c>
      <c r="O29" s="200">
        <v>2</v>
      </c>
      <c r="P29" s="200">
        <v>2</v>
      </c>
      <c r="Q29" s="200">
        <v>0</v>
      </c>
      <c r="R29" s="200">
        <v>2</v>
      </c>
      <c r="S29" s="200">
        <v>1</v>
      </c>
      <c r="T29" s="200">
        <v>0</v>
      </c>
      <c r="U29" s="200">
        <v>0</v>
      </c>
      <c r="V29" s="200">
        <v>1</v>
      </c>
      <c r="W29" s="202">
        <v>1</v>
      </c>
    </row>
    <row r="30" spans="1:23" ht="21" customHeight="1" thickBot="1">
      <c r="A30" s="106">
        <v>9</v>
      </c>
      <c r="B30" s="105" t="s">
        <v>2</v>
      </c>
      <c r="C30" s="168" t="s">
        <v>1</v>
      </c>
      <c r="D30" s="201">
        <v>8</v>
      </c>
      <c r="E30" s="200">
        <v>6</v>
      </c>
      <c r="F30" s="200">
        <v>3</v>
      </c>
      <c r="G30" s="200">
        <v>1</v>
      </c>
      <c r="H30" s="200">
        <v>21</v>
      </c>
      <c r="I30" s="200">
        <v>13</v>
      </c>
      <c r="J30" s="200">
        <v>22</v>
      </c>
      <c r="K30" s="200">
        <v>12</v>
      </c>
      <c r="L30" s="200">
        <v>2</v>
      </c>
      <c r="M30" s="200">
        <v>2</v>
      </c>
      <c r="N30" s="200">
        <v>1</v>
      </c>
      <c r="O30" s="200">
        <v>0</v>
      </c>
      <c r="P30" s="200">
        <v>1</v>
      </c>
      <c r="Q30" s="200">
        <v>1</v>
      </c>
      <c r="R30" s="200">
        <v>1</v>
      </c>
      <c r="S30" s="200">
        <v>0</v>
      </c>
      <c r="T30" s="200">
        <v>3</v>
      </c>
      <c r="U30" s="200">
        <v>1</v>
      </c>
      <c r="V30" s="200">
        <v>2</v>
      </c>
      <c r="W30" s="202">
        <v>2</v>
      </c>
    </row>
    <row r="31" spans="1:23" ht="21" customHeight="1" thickBot="1">
      <c r="A31" s="370" t="s">
        <v>68</v>
      </c>
      <c r="B31" s="371"/>
      <c r="C31" s="372"/>
      <c r="D31" s="155">
        <f aca="true" t="shared" si="1" ref="D31:W31">D22+D23+D24+D25+D26+D27+D28+D29+D30</f>
        <v>73</v>
      </c>
      <c r="E31" s="157">
        <f t="shared" si="1"/>
        <v>49</v>
      </c>
      <c r="F31" s="157">
        <f t="shared" si="1"/>
        <v>40</v>
      </c>
      <c r="G31" s="157">
        <f t="shared" si="1"/>
        <v>21</v>
      </c>
      <c r="H31" s="157">
        <f t="shared" si="1"/>
        <v>240</v>
      </c>
      <c r="I31" s="157">
        <f t="shared" si="1"/>
        <v>150</v>
      </c>
      <c r="J31" s="157">
        <f t="shared" si="1"/>
        <v>255</v>
      </c>
      <c r="K31" s="157">
        <f t="shared" si="1"/>
        <v>153</v>
      </c>
      <c r="L31" s="157">
        <f t="shared" si="1"/>
        <v>25</v>
      </c>
      <c r="M31" s="157">
        <f t="shared" si="1"/>
        <v>18</v>
      </c>
      <c r="N31" s="157">
        <f t="shared" si="1"/>
        <v>12</v>
      </c>
      <c r="O31" s="157">
        <f t="shared" si="1"/>
        <v>2</v>
      </c>
      <c r="P31" s="157">
        <f t="shared" si="1"/>
        <v>11</v>
      </c>
      <c r="Q31" s="157">
        <f t="shared" si="1"/>
        <v>6</v>
      </c>
      <c r="R31" s="157">
        <f t="shared" si="1"/>
        <v>15</v>
      </c>
      <c r="S31" s="157">
        <f t="shared" si="1"/>
        <v>8</v>
      </c>
      <c r="T31" s="157">
        <f t="shared" si="1"/>
        <v>12</v>
      </c>
      <c r="U31" s="157">
        <f t="shared" si="1"/>
        <v>5</v>
      </c>
      <c r="V31" s="157">
        <f t="shared" si="1"/>
        <v>16</v>
      </c>
      <c r="W31" s="158">
        <f t="shared" si="1"/>
        <v>13</v>
      </c>
    </row>
    <row r="33" spans="6:11" ht="12.75">
      <c r="F33" s="104">
        <f>F31+H31</f>
        <v>280</v>
      </c>
      <c r="G33" s="104">
        <f>G31+I31</f>
        <v>171</v>
      </c>
      <c r="J33" s="104">
        <f>J31+L31</f>
        <v>280</v>
      </c>
      <c r="K33" s="104">
        <f>K31+M31</f>
        <v>171</v>
      </c>
    </row>
  </sheetData>
  <sheetProtection/>
  <mergeCells count="39">
    <mergeCell ref="A2:E3"/>
    <mergeCell ref="F2:AE2"/>
    <mergeCell ref="F3:Q3"/>
    <mergeCell ref="R3:AE3"/>
    <mergeCell ref="A4:AA4"/>
    <mergeCell ref="A5:A7"/>
    <mergeCell ref="B5:B7"/>
    <mergeCell ref="C5:C7"/>
    <mergeCell ref="D5:E6"/>
    <mergeCell ref="F5:AE5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V20:W20"/>
    <mergeCell ref="AD6:AE6"/>
    <mergeCell ref="A17:C17"/>
    <mergeCell ref="A19:A21"/>
    <mergeCell ref="B19:B21"/>
    <mergeCell ref="C19:C21"/>
    <mergeCell ref="D19:W19"/>
    <mergeCell ref="D20:E20"/>
    <mergeCell ref="F20:G20"/>
    <mergeCell ref="H20:I20"/>
    <mergeCell ref="A31:C31"/>
    <mergeCell ref="L20:M20"/>
    <mergeCell ref="N20:O20"/>
    <mergeCell ref="P20:Q20"/>
    <mergeCell ref="R20:S20"/>
    <mergeCell ref="T20:U20"/>
    <mergeCell ref="J20:K20"/>
  </mergeCells>
  <printOptions/>
  <pageMargins left="0.35433070866141736" right="0.4330708661417323" top="0.24" bottom="0.32" header="0.19" footer="0.2"/>
  <pageSetup horizontalDpi="300" verticalDpi="3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9"/>
  <sheetViews>
    <sheetView tabSelected="1" zoomScale="80" zoomScaleNormal="80" zoomScalePageLayoutView="0" workbookViewId="0" topLeftCell="A1">
      <selection activeCell="P10" sqref="P10"/>
    </sheetView>
  </sheetViews>
  <sheetFormatPr defaultColWidth="9.125" defaultRowHeight="12.75"/>
  <cols>
    <col min="1" max="1" width="4.375" style="118" customWidth="1"/>
    <col min="2" max="2" width="16.00390625" style="118" customWidth="1"/>
    <col min="3" max="3" width="9.125" style="118" customWidth="1"/>
    <col min="4" max="18" width="10.75390625" style="118" customWidth="1"/>
    <col min="19" max="19" width="10.375" style="118" customWidth="1"/>
    <col min="20" max="16384" width="9.125" style="118" customWidth="1"/>
  </cols>
  <sheetData>
    <row r="1" spans="1:17" ht="19.5" customHeight="1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9" s="104" customFormat="1" ht="25.5" customHeight="1">
      <c r="A2" s="422" t="s">
        <v>86</v>
      </c>
      <c r="B2" s="422"/>
      <c r="C2" s="422"/>
      <c r="D2" s="422"/>
      <c r="E2" s="398" t="s">
        <v>177</v>
      </c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</row>
    <row r="3" spans="1:19" s="104" customFormat="1" ht="15.75" customHeight="1">
      <c r="A3" s="423"/>
      <c r="B3" s="423"/>
      <c r="C3" s="423"/>
      <c r="D3" s="423"/>
      <c r="E3" s="400" t="str">
        <f>'ogolne (7)'!H3</f>
        <v>od 01 lipca 2021 roku</v>
      </c>
      <c r="F3" s="424"/>
      <c r="G3" s="424"/>
      <c r="H3" s="424"/>
      <c r="I3" s="424"/>
      <c r="J3" s="424"/>
      <c r="K3" s="424"/>
      <c r="L3" s="401" t="str">
        <f>'ogolne (7)'!T3</f>
        <v>do 31 lipca 2021 roku</v>
      </c>
      <c r="M3" s="402"/>
      <c r="N3" s="402"/>
      <c r="O3" s="402"/>
      <c r="P3" s="402"/>
      <c r="Q3" s="402"/>
      <c r="R3" s="402"/>
      <c r="S3" s="402"/>
    </row>
    <row r="4" spans="1:18" s="104" customFormat="1" ht="13.5" customHeight="1" thickBot="1">
      <c r="A4" s="425"/>
      <c r="B4" s="425"/>
      <c r="C4" s="425"/>
      <c r="D4" s="425"/>
      <c r="E4" s="422"/>
      <c r="F4" s="422"/>
      <c r="G4" s="422"/>
      <c r="H4" s="422"/>
      <c r="I4" s="422"/>
      <c r="J4" s="422"/>
      <c r="K4" s="422"/>
      <c r="L4" s="426"/>
      <c r="M4" s="426"/>
      <c r="N4" s="426"/>
      <c r="O4" s="426"/>
      <c r="P4" s="426"/>
      <c r="Q4" s="426"/>
      <c r="R4" s="426"/>
    </row>
    <row r="5" spans="1:19" ht="16.5" customHeight="1" thickBot="1">
      <c r="A5" s="227" t="s">
        <v>176</v>
      </c>
      <c r="B5" s="232" t="s">
        <v>33</v>
      </c>
      <c r="C5" s="428" t="s">
        <v>175</v>
      </c>
      <c r="D5" s="430" t="s">
        <v>174</v>
      </c>
      <c r="E5" s="432" t="s">
        <v>173</v>
      </c>
      <c r="F5" s="433"/>
      <c r="G5" s="433"/>
      <c r="H5" s="433"/>
      <c r="I5" s="433"/>
      <c r="J5" s="433"/>
      <c r="K5" s="433"/>
      <c r="L5" s="433"/>
      <c r="M5" s="433"/>
      <c r="N5" s="433"/>
      <c r="O5" s="433"/>
      <c r="P5" s="433"/>
      <c r="Q5" s="433"/>
      <c r="R5" s="433"/>
      <c r="S5" s="434"/>
    </row>
    <row r="6" spans="1:19" ht="18" customHeight="1">
      <c r="A6" s="229"/>
      <c r="B6" s="427"/>
      <c r="C6" s="429"/>
      <c r="D6" s="431"/>
      <c r="E6" s="416" t="s">
        <v>172</v>
      </c>
      <c r="F6" s="234"/>
      <c r="G6" s="234" t="s">
        <v>171</v>
      </c>
      <c r="H6" s="241" t="s">
        <v>106</v>
      </c>
      <c r="I6" s="418"/>
      <c r="J6" s="418"/>
      <c r="K6" s="418"/>
      <c r="L6" s="418"/>
      <c r="M6" s="418"/>
      <c r="N6" s="418"/>
      <c r="O6" s="418"/>
      <c r="P6" s="418"/>
      <c r="Q6" s="233"/>
      <c r="R6" s="241" t="s">
        <v>170</v>
      </c>
      <c r="S6" s="420" t="s">
        <v>169</v>
      </c>
    </row>
    <row r="7" spans="1:19" ht="63" customHeight="1">
      <c r="A7" s="229"/>
      <c r="B7" s="427"/>
      <c r="C7" s="429"/>
      <c r="D7" s="431"/>
      <c r="E7" s="172" t="s">
        <v>168</v>
      </c>
      <c r="F7" s="128" t="s">
        <v>167</v>
      </c>
      <c r="G7" s="417"/>
      <c r="H7" s="127" t="s">
        <v>166</v>
      </c>
      <c r="I7" s="127" t="s">
        <v>119</v>
      </c>
      <c r="J7" s="127" t="s">
        <v>116</v>
      </c>
      <c r="K7" s="127" t="s">
        <v>165</v>
      </c>
      <c r="L7" s="127" t="s">
        <v>164</v>
      </c>
      <c r="M7" s="127" t="s">
        <v>163</v>
      </c>
      <c r="N7" s="127" t="s">
        <v>162</v>
      </c>
      <c r="O7" s="127" t="s">
        <v>161</v>
      </c>
      <c r="P7" s="127" t="s">
        <v>160</v>
      </c>
      <c r="Q7" s="127" t="s">
        <v>159</v>
      </c>
      <c r="R7" s="419"/>
      <c r="S7" s="420"/>
    </row>
    <row r="8" spans="1:19" s="104" customFormat="1" ht="24" customHeight="1">
      <c r="A8" s="110">
        <v>1</v>
      </c>
      <c r="B8" s="123" t="s">
        <v>4</v>
      </c>
      <c r="C8" s="126" t="s">
        <v>17</v>
      </c>
      <c r="D8" s="173">
        <f aca="true" t="shared" si="0" ref="D8:D17">E8+F8+H8+I8+J8+M8+N8+O8+P8+K8+Q8+R8+L8+S8</f>
        <v>28</v>
      </c>
      <c r="E8" s="211">
        <v>8</v>
      </c>
      <c r="F8" s="207">
        <v>8</v>
      </c>
      <c r="G8" s="208">
        <v>12</v>
      </c>
      <c r="H8" s="208">
        <v>2</v>
      </c>
      <c r="I8" s="209">
        <v>0</v>
      </c>
      <c r="J8" s="208">
        <v>1</v>
      </c>
      <c r="K8" s="208">
        <v>0</v>
      </c>
      <c r="L8" s="208">
        <v>0</v>
      </c>
      <c r="M8" s="208">
        <v>0</v>
      </c>
      <c r="N8" s="210">
        <v>9</v>
      </c>
      <c r="O8" s="210">
        <v>0</v>
      </c>
      <c r="P8" s="210">
        <v>0</v>
      </c>
      <c r="Q8" s="210">
        <v>0</v>
      </c>
      <c r="R8" s="210">
        <v>0</v>
      </c>
      <c r="S8" s="212">
        <v>0</v>
      </c>
    </row>
    <row r="9" spans="1:19" s="104" customFormat="1" ht="24" customHeight="1">
      <c r="A9" s="114">
        <v>2</v>
      </c>
      <c r="B9" s="125" t="s">
        <v>16</v>
      </c>
      <c r="C9" s="124" t="s">
        <v>15</v>
      </c>
      <c r="D9" s="121">
        <f t="shared" si="0"/>
        <v>3</v>
      </c>
      <c r="E9" s="211">
        <v>0</v>
      </c>
      <c r="F9" s="207">
        <v>2</v>
      </c>
      <c r="G9" s="208">
        <v>1</v>
      </c>
      <c r="H9" s="208">
        <v>0</v>
      </c>
      <c r="I9" s="208">
        <v>0</v>
      </c>
      <c r="J9" s="208">
        <v>0</v>
      </c>
      <c r="K9" s="208">
        <v>0</v>
      </c>
      <c r="L9" s="208">
        <v>0</v>
      </c>
      <c r="M9" s="208">
        <v>0</v>
      </c>
      <c r="N9" s="210">
        <v>1</v>
      </c>
      <c r="O9" s="210">
        <v>0</v>
      </c>
      <c r="P9" s="210">
        <v>0</v>
      </c>
      <c r="Q9" s="210">
        <v>0</v>
      </c>
      <c r="R9" s="210">
        <v>0</v>
      </c>
      <c r="S9" s="212">
        <v>0</v>
      </c>
    </row>
    <row r="10" spans="1:19" s="104" customFormat="1" ht="24" customHeight="1">
      <c r="A10" s="114">
        <v>3</v>
      </c>
      <c r="B10" s="125" t="s">
        <v>14</v>
      </c>
      <c r="C10" s="124" t="s">
        <v>13</v>
      </c>
      <c r="D10" s="121">
        <f t="shared" si="0"/>
        <v>1</v>
      </c>
      <c r="E10" s="211">
        <v>0</v>
      </c>
      <c r="F10" s="207">
        <v>0</v>
      </c>
      <c r="G10" s="208">
        <v>1</v>
      </c>
      <c r="H10" s="208">
        <v>0</v>
      </c>
      <c r="I10" s="208">
        <v>0</v>
      </c>
      <c r="J10" s="208">
        <v>1</v>
      </c>
      <c r="K10" s="208">
        <v>0</v>
      </c>
      <c r="L10" s="208">
        <v>0</v>
      </c>
      <c r="M10" s="208">
        <v>0</v>
      </c>
      <c r="N10" s="210">
        <v>0</v>
      </c>
      <c r="O10" s="210">
        <v>0</v>
      </c>
      <c r="P10" s="210">
        <v>0</v>
      </c>
      <c r="Q10" s="210">
        <v>0</v>
      </c>
      <c r="R10" s="210">
        <v>0</v>
      </c>
      <c r="S10" s="212">
        <v>0</v>
      </c>
    </row>
    <row r="11" spans="1:19" s="104" customFormat="1" ht="24" customHeight="1">
      <c r="A11" s="114">
        <v>4</v>
      </c>
      <c r="B11" s="125" t="s">
        <v>12</v>
      </c>
      <c r="C11" s="124" t="s">
        <v>11</v>
      </c>
      <c r="D11" s="121">
        <f t="shared" si="0"/>
        <v>6</v>
      </c>
      <c r="E11" s="211">
        <v>0</v>
      </c>
      <c r="F11" s="207">
        <v>0</v>
      </c>
      <c r="G11" s="208">
        <v>6</v>
      </c>
      <c r="H11" s="208">
        <v>1</v>
      </c>
      <c r="I11" s="208">
        <v>1</v>
      </c>
      <c r="J11" s="208">
        <v>1</v>
      </c>
      <c r="K11" s="208">
        <v>0</v>
      </c>
      <c r="L11" s="208">
        <v>0</v>
      </c>
      <c r="M11" s="208">
        <v>0</v>
      </c>
      <c r="N11" s="210">
        <v>3</v>
      </c>
      <c r="O11" s="210">
        <v>0</v>
      </c>
      <c r="P11" s="210">
        <v>0</v>
      </c>
      <c r="Q11" s="210">
        <v>0</v>
      </c>
      <c r="R11" s="210">
        <v>0</v>
      </c>
      <c r="S11" s="212">
        <v>0</v>
      </c>
    </row>
    <row r="12" spans="1:19" s="104" customFormat="1" ht="24" customHeight="1">
      <c r="A12" s="114">
        <v>5</v>
      </c>
      <c r="B12" s="125" t="s">
        <v>10</v>
      </c>
      <c r="C12" s="124" t="s">
        <v>9</v>
      </c>
      <c r="D12" s="121">
        <f t="shared" si="0"/>
        <v>2</v>
      </c>
      <c r="E12" s="211">
        <v>1</v>
      </c>
      <c r="F12" s="207">
        <v>0</v>
      </c>
      <c r="G12" s="208">
        <v>1</v>
      </c>
      <c r="H12" s="208">
        <v>1</v>
      </c>
      <c r="I12" s="208">
        <v>0</v>
      </c>
      <c r="J12" s="208">
        <v>0</v>
      </c>
      <c r="K12" s="208">
        <v>0</v>
      </c>
      <c r="L12" s="208">
        <v>0</v>
      </c>
      <c r="M12" s="208">
        <v>0</v>
      </c>
      <c r="N12" s="210">
        <v>0</v>
      </c>
      <c r="O12" s="210">
        <v>0</v>
      </c>
      <c r="P12" s="210">
        <v>0</v>
      </c>
      <c r="Q12" s="210">
        <v>0</v>
      </c>
      <c r="R12" s="210">
        <v>0</v>
      </c>
      <c r="S12" s="212">
        <v>0</v>
      </c>
    </row>
    <row r="13" spans="1:19" s="104" customFormat="1" ht="24" customHeight="1">
      <c r="A13" s="114">
        <v>6</v>
      </c>
      <c r="B13" s="125" t="s">
        <v>8</v>
      </c>
      <c r="C13" s="124" t="s">
        <v>7</v>
      </c>
      <c r="D13" s="121">
        <f t="shared" si="0"/>
        <v>2</v>
      </c>
      <c r="E13" s="211">
        <v>0</v>
      </c>
      <c r="F13" s="207">
        <v>0</v>
      </c>
      <c r="G13" s="208">
        <v>2</v>
      </c>
      <c r="H13" s="208">
        <v>0</v>
      </c>
      <c r="I13" s="208">
        <v>1</v>
      </c>
      <c r="J13" s="208">
        <v>0</v>
      </c>
      <c r="K13" s="208">
        <v>0</v>
      </c>
      <c r="L13" s="208">
        <v>0</v>
      </c>
      <c r="M13" s="208">
        <v>0</v>
      </c>
      <c r="N13" s="210">
        <v>1</v>
      </c>
      <c r="O13" s="210">
        <v>0</v>
      </c>
      <c r="P13" s="210">
        <v>0</v>
      </c>
      <c r="Q13" s="210">
        <v>0</v>
      </c>
      <c r="R13" s="210">
        <v>0</v>
      </c>
      <c r="S13" s="212">
        <v>0</v>
      </c>
    </row>
    <row r="14" spans="1:19" s="104" customFormat="1" ht="24" customHeight="1">
      <c r="A14" s="114">
        <v>7</v>
      </c>
      <c r="B14" s="125" t="s">
        <v>6</v>
      </c>
      <c r="C14" s="124" t="s">
        <v>5</v>
      </c>
      <c r="D14" s="121">
        <f t="shared" si="0"/>
        <v>4</v>
      </c>
      <c r="E14" s="211">
        <v>0</v>
      </c>
      <c r="F14" s="207">
        <v>3</v>
      </c>
      <c r="G14" s="208">
        <v>1</v>
      </c>
      <c r="H14" s="208">
        <v>0</v>
      </c>
      <c r="I14" s="208">
        <v>0</v>
      </c>
      <c r="J14" s="208">
        <v>0</v>
      </c>
      <c r="K14" s="208">
        <v>0</v>
      </c>
      <c r="L14" s="208">
        <v>0</v>
      </c>
      <c r="M14" s="208">
        <v>0</v>
      </c>
      <c r="N14" s="210">
        <v>1</v>
      </c>
      <c r="O14" s="210">
        <v>0</v>
      </c>
      <c r="P14" s="210">
        <v>0</v>
      </c>
      <c r="Q14" s="210">
        <v>0</v>
      </c>
      <c r="R14" s="210">
        <v>0</v>
      </c>
      <c r="S14" s="212">
        <v>0</v>
      </c>
    </row>
    <row r="15" spans="1:19" s="104" customFormat="1" ht="24" customHeight="1">
      <c r="A15" s="114">
        <v>8</v>
      </c>
      <c r="B15" s="125" t="s">
        <v>4</v>
      </c>
      <c r="C15" s="124" t="s">
        <v>3</v>
      </c>
      <c r="D15" s="121">
        <f t="shared" si="0"/>
        <v>4</v>
      </c>
      <c r="E15" s="211">
        <v>1</v>
      </c>
      <c r="F15" s="207">
        <v>0</v>
      </c>
      <c r="G15" s="208">
        <v>3</v>
      </c>
      <c r="H15" s="208">
        <v>0</v>
      </c>
      <c r="I15" s="209">
        <v>0</v>
      </c>
      <c r="J15" s="208">
        <v>0</v>
      </c>
      <c r="K15" s="208">
        <v>0</v>
      </c>
      <c r="L15" s="208">
        <v>0</v>
      </c>
      <c r="M15" s="208">
        <v>0</v>
      </c>
      <c r="N15" s="210">
        <v>3</v>
      </c>
      <c r="O15" s="210">
        <v>0</v>
      </c>
      <c r="P15" s="210">
        <v>0</v>
      </c>
      <c r="Q15" s="210">
        <v>0</v>
      </c>
      <c r="R15" s="210">
        <v>0</v>
      </c>
      <c r="S15" s="212">
        <v>0</v>
      </c>
    </row>
    <row r="16" spans="1:19" s="104" customFormat="1" ht="24" customHeight="1">
      <c r="A16" s="114">
        <v>9</v>
      </c>
      <c r="B16" s="125" t="s">
        <v>2</v>
      </c>
      <c r="C16" s="124" t="s">
        <v>1</v>
      </c>
      <c r="D16" s="121">
        <f t="shared" si="0"/>
        <v>4</v>
      </c>
      <c r="E16" s="211">
        <v>1</v>
      </c>
      <c r="F16" s="207">
        <v>0</v>
      </c>
      <c r="G16" s="208">
        <v>1</v>
      </c>
      <c r="H16" s="208">
        <v>0</v>
      </c>
      <c r="I16" s="208">
        <v>0</v>
      </c>
      <c r="J16" s="208">
        <v>0</v>
      </c>
      <c r="K16" s="208">
        <v>0</v>
      </c>
      <c r="L16" s="208">
        <v>0</v>
      </c>
      <c r="M16" s="208">
        <v>0</v>
      </c>
      <c r="N16" s="210">
        <v>1</v>
      </c>
      <c r="O16" s="210">
        <v>0</v>
      </c>
      <c r="P16" s="210">
        <v>0</v>
      </c>
      <c r="Q16" s="210">
        <v>0</v>
      </c>
      <c r="R16" s="210">
        <v>2</v>
      </c>
      <c r="S16" s="212">
        <v>0</v>
      </c>
    </row>
    <row r="17" spans="1:19" s="104" customFormat="1" ht="24" customHeight="1" thickBot="1">
      <c r="A17" s="110">
        <v>10</v>
      </c>
      <c r="B17" s="123" t="s">
        <v>158</v>
      </c>
      <c r="C17" s="122" t="s">
        <v>157</v>
      </c>
      <c r="D17" s="213">
        <f t="shared" si="0"/>
        <v>1</v>
      </c>
      <c r="E17" s="214">
        <v>0</v>
      </c>
      <c r="F17" s="215">
        <v>1</v>
      </c>
      <c r="G17" s="215">
        <v>0</v>
      </c>
      <c r="H17" s="215">
        <v>0</v>
      </c>
      <c r="I17" s="215">
        <v>0</v>
      </c>
      <c r="J17" s="215">
        <v>0</v>
      </c>
      <c r="K17" s="215">
        <v>0</v>
      </c>
      <c r="L17" s="215">
        <v>0</v>
      </c>
      <c r="M17" s="215">
        <v>0</v>
      </c>
      <c r="N17" s="215">
        <v>0</v>
      </c>
      <c r="O17" s="215">
        <v>0</v>
      </c>
      <c r="P17" s="215">
        <v>0</v>
      </c>
      <c r="Q17" s="215">
        <v>0</v>
      </c>
      <c r="R17" s="215">
        <v>0</v>
      </c>
      <c r="S17" s="216">
        <v>0</v>
      </c>
    </row>
    <row r="18" spans="1:19" ht="25.5" customHeight="1" thickBot="1">
      <c r="A18" s="421" t="s">
        <v>139</v>
      </c>
      <c r="B18" s="283"/>
      <c r="C18" s="283"/>
      <c r="D18" s="119">
        <f aca="true" t="shared" si="1" ref="D18:S18">D8+D9+D10+D11+D12+D13+D14+D15+D16+D17</f>
        <v>55</v>
      </c>
      <c r="E18" s="119">
        <f t="shared" si="1"/>
        <v>11</v>
      </c>
      <c r="F18" s="119">
        <f t="shared" si="1"/>
        <v>14</v>
      </c>
      <c r="G18" s="119">
        <f t="shared" si="1"/>
        <v>28</v>
      </c>
      <c r="H18" s="119">
        <f t="shared" si="1"/>
        <v>4</v>
      </c>
      <c r="I18" s="119">
        <f t="shared" si="1"/>
        <v>2</v>
      </c>
      <c r="J18" s="119">
        <f t="shared" si="1"/>
        <v>3</v>
      </c>
      <c r="K18" s="119">
        <f t="shared" si="1"/>
        <v>0</v>
      </c>
      <c r="L18" s="119">
        <f t="shared" si="1"/>
        <v>0</v>
      </c>
      <c r="M18" s="119">
        <f t="shared" si="1"/>
        <v>0</v>
      </c>
      <c r="N18" s="119">
        <f t="shared" si="1"/>
        <v>19</v>
      </c>
      <c r="O18" s="120">
        <f t="shared" si="1"/>
        <v>0</v>
      </c>
      <c r="P18" s="120">
        <f t="shared" si="1"/>
        <v>0</v>
      </c>
      <c r="Q18" s="120">
        <f t="shared" si="1"/>
        <v>0</v>
      </c>
      <c r="R18" s="120">
        <f t="shared" si="1"/>
        <v>2</v>
      </c>
      <c r="S18" s="119">
        <f t="shared" si="1"/>
        <v>0</v>
      </c>
    </row>
    <row r="19" ht="18.75" customHeight="1">
      <c r="E19" s="118">
        <f>E18+F18</f>
        <v>25</v>
      </c>
    </row>
    <row r="20" ht="18.75" customHeight="1"/>
    <row r="21" ht="18.75" customHeight="1"/>
    <row r="22" ht="18.75" customHeight="1"/>
    <row r="23" ht="18.75" customHeight="1"/>
    <row r="24" ht="18.75" customHeight="1"/>
  </sheetData>
  <sheetProtection/>
  <mergeCells count="16">
    <mergeCell ref="A2:D3"/>
    <mergeCell ref="E2:S2"/>
    <mergeCell ref="E3:K3"/>
    <mergeCell ref="L3:S3"/>
    <mergeCell ref="A4:R4"/>
    <mergeCell ref="A5:A7"/>
    <mergeCell ref="B5:B7"/>
    <mergeCell ref="C5:C7"/>
    <mergeCell ref="D5:D7"/>
    <mergeCell ref="E5:S5"/>
    <mergeCell ref="E6:F6"/>
    <mergeCell ref="G6:G7"/>
    <mergeCell ref="H6:Q6"/>
    <mergeCell ref="R6:R7"/>
    <mergeCell ref="S6:S7"/>
    <mergeCell ref="A18:C18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Oblizajek</dc:creator>
  <cp:keywords/>
  <dc:description/>
  <cp:lastModifiedBy>Przemysław Oleksy</cp:lastModifiedBy>
  <dcterms:created xsi:type="dcterms:W3CDTF">2020-02-26T11:16:25Z</dcterms:created>
  <dcterms:modified xsi:type="dcterms:W3CDTF">2021-08-13T08:04:04Z</dcterms:modified>
  <cp:category/>
  <cp:version/>
  <cp:contentType/>
  <cp:contentStatus/>
</cp:coreProperties>
</file>