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820" windowHeight="10425" activeTab="0"/>
  </bookViews>
  <sheets>
    <sheet name="ogolne (12)" sheetId="1" r:id="rId1"/>
    <sheet name="wiek,wyk,czas,staz (12)" sheetId="2" r:id="rId2"/>
    <sheet name="wyrejestrowani (12)" sheetId="3" r:id="rId3"/>
    <sheet name="zarejestrowani (12)" sheetId="4" r:id="rId4"/>
    <sheet name="oferty (12)" sheetId="5" r:id="rId5"/>
  </sheets>
  <externalReferences>
    <externalReference r:id="rId8"/>
  </externalReferences>
  <definedNames>
    <definedName name="_xlnm.Print_Area" localSheetId="4">'oferty (12)'!$A$1:$S$20</definedName>
    <definedName name="_xlnm.Print_Area" localSheetId="1">'wiek,wyk,czas,staz (12)'!$A$1:$AE$30</definedName>
    <definedName name="_xlnm.Print_Area" localSheetId="3">'zarejestrowani (12)'!$A$1:$AE$31</definedName>
  </definedNames>
  <calcPr fullCalcOnLoad="1"/>
</workbook>
</file>

<file path=xl/sharedStrings.xml><?xml version="1.0" encoding="utf-8"?>
<sst xmlns="http://schemas.openxmlformats.org/spreadsheetml/2006/main" count="573" uniqueCount="180">
  <si>
    <t/>
  </si>
  <si>
    <t>Powiatowy Urząd Pracy w Turku</t>
  </si>
  <si>
    <t>SYTUACJA BEZROBOCIA W POWIECIE TURECKIM</t>
  </si>
  <si>
    <t>od 01 grudnia 2022 roku</t>
  </si>
  <si>
    <t>do 31 grudnia 2022 roku</t>
  </si>
  <si>
    <t xml:space="preserve">Nazwa gminy </t>
  </si>
  <si>
    <t xml:space="preserve">kod gminy </t>
  </si>
  <si>
    <t>Wzrost/ /spadek bezrobo-tnych do pop. m-ca</t>
  </si>
  <si>
    <t>Stan na koniec poprzedniego okresu sprawozdawczego</t>
  </si>
  <si>
    <t>Na koniec 
okresu sprawo-zdawczego</t>
  </si>
  <si>
    <t xml:space="preserve">Wybrane kategorie bezrobotnych </t>
  </si>
  <si>
    <t xml:space="preserve">zamieszkali na wsi </t>
  </si>
  <si>
    <t>w tym</t>
  </si>
  <si>
    <t>do 12 mcy od zakończenia szkoły</t>
  </si>
  <si>
    <t>cudzoziemcy</t>
  </si>
  <si>
    <t>bez kwalifikacji zawodowych</t>
  </si>
  <si>
    <t>bez doświadcze-nia zawodowego</t>
  </si>
  <si>
    <t>kobiety po urodzeniu dziecka</t>
  </si>
  <si>
    <t>Z prawem do zasiłku</t>
  </si>
  <si>
    <t xml:space="preserve">Lp. </t>
  </si>
  <si>
    <t>poprzednio pracujacy</t>
  </si>
  <si>
    <t>zwolnieni z przyczyn dot. zakładu pracy</t>
  </si>
  <si>
    <t xml:space="preserve">dotychczas nie pracujacy </t>
  </si>
  <si>
    <t>posiadajacy gospoda-rstwo rolne</t>
  </si>
  <si>
    <t>Liczba</t>
  </si>
  <si>
    <t>%</t>
  </si>
  <si>
    <t>ogółem</t>
  </si>
  <si>
    <t>kobiety</t>
  </si>
  <si>
    <t>Turek</t>
  </si>
  <si>
    <t>302701</t>
  </si>
  <si>
    <t>Brudzew</t>
  </si>
  <si>
    <t>302702</t>
  </si>
  <si>
    <t>Dobra</t>
  </si>
  <si>
    <t>302703</t>
  </si>
  <si>
    <t>Kawęczyn</t>
  </si>
  <si>
    <t>302704</t>
  </si>
  <si>
    <t>Malanów</t>
  </si>
  <si>
    <t>302705</t>
  </si>
  <si>
    <t>Przykona</t>
  </si>
  <si>
    <t>302706</t>
  </si>
  <si>
    <t>Tuliszków</t>
  </si>
  <si>
    <t>302707</t>
  </si>
  <si>
    <t>302708</t>
  </si>
  <si>
    <t>Władysławów</t>
  </si>
  <si>
    <t>302709</t>
  </si>
  <si>
    <t>Ogółem Powiat</t>
  </si>
  <si>
    <t xml:space="preserve">osoby będące w szczególnej sytuacji na rynku pracy </t>
  </si>
  <si>
    <t>wyszczególnienie</t>
  </si>
  <si>
    <t>do 30 roku zycia</t>
  </si>
  <si>
    <t>do 25 roku życia</t>
  </si>
  <si>
    <t xml:space="preserve">długotrwale bezrobotni </t>
  </si>
  <si>
    <t>powyzej 50 roku życia</t>
  </si>
  <si>
    <t>korzystające ze świadczeń z OPS</t>
  </si>
  <si>
    <t>posiadający co najmniej jedno dziecko do 6 roku</t>
  </si>
  <si>
    <t>posiadający dziecko niepełno-sprawne do 18 roku</t>
  </si>
  <si>
    <t>niepełno-sprawni</t>
  </si>
  <si>
    <t xml:space="preserve">Powiatowy Urząd Pracy 
w Turku </t>
  </si>
  <si>
    <t xml:space="preserve">Osoby Bezrobotne wg. gmin z wyszczególnieniem wg wieku, wykształcenia, stażu 
i czasu pozostawania bez pracy na koniec wybranego okresu sprawozdawczego stan </t>
  </si>
  <si>
    <t xml:space="preserve">
RAZEM
</t>
  </si>
  <si>
    <t xml:space="preserve">W wieku </t>
  </si>
  <si>
    <t xml:space="preserve">Z wykształceniem </t>
  </si>
  <si>
    <t xml:space="preserve">18 - 24 </t>
  </si>
  <si>
    <t xml:space="preserve">25 - 34 </t>
  </si>
  <si>
    <t xml:space="preserve">35 - 44 </t>
  </si>
  <si>
    <t xml:space="preserve">45 - 54 </t>
  </si>
  <si>
    <t xml:space="preserve">55 - 59 </t>
  </si>
  <si>
    <t xml:space="preserve">60 - 64 </t>
  </si>
  <si>
    <t xml:space="preserve">wyższym </t>
  </si>
  <si>
    <t xml:space="preserve">średnim 
zawodowym </t>
  </si>
  <si>
    <t xml:space="preserve">średnim 
ogólno-
kształcącym </t>
  </si>
  <si>
    <t xml:space="preserve">zasadniczym
 zawodowym </t>
  </si>
  <si>
    <t>Gimnazjalne i poniżej</t>
  </si>
  <si>
    <t>OGÓŁEM</t>
  </si>
  <si>
    <t>RAZEM</t>
  </si>
  <si>
    <t xml:space="preserve">Stażu Pracy </t>
  </si>
  <si>
    <t xml:space="preserve">Czasu pozostawania bez pracy w m-ca </t>
  </si>
  <si>
    <t xml:space="preserve">do 1 roku </t>
  </si>
  <si>
    <t xml:space="preserve">1 - 5 </t>
  </si>
  <si>
    <t xml:space="preserve">5 - 10 </t>
  </si>
  <si>
    <t xml:space="preserve">10 - 20 </t>
  </si>
  <si>
    <t>20 - 30</t>
  </si>
  <si>
    <t xml:space="preserve">30 lat i więcej </t>
  </si>
  <si>
    <t xml:space="preserve">bez stażu </t>
  </si>
  <si>
    <t xml:space="preserve">do 1 </t>
  </si>
  <si>
    <t>1 - 3</t>
  </si>
  <si>
    <t>3 - 6</t>
  </si>
  <si>
    <t>6 - 12</t>
  </si>
  <si>
    <t xml:space="preserve">12-24 </t>
  </si>
  <si>
    <t xml:space="preserve">pow. 24 </t>
  </si>
  <si>
    <t>Wyrejestrowani w okresie w sprawozdawczym</t>
  </si>
  <si>
    <t>Gmina</t>
  </si>
  <si>
    <t>Osoby wyłączone z ewidencji</t>
  </si>
  <si>
    <t>Podjęcie 
pracy</t>
  </si>
  <si>
    <t>z tego</t>
  </si>
  <si>
    <t>niesubsy-diowanej</t>
  </si>
  <si>
    <t>podjęcie działaności gospodarczej</t>
  </si>
  <si>
    <t>podjęcie pracy sezonowej</t>
  </si>
  <si>
    <t>subsydio-wanej</t>
  </si>
  <si>
    <t xml:space="preserve">prac interwencyj-nych </t>
  </si>
  <si>
    <t xml:space="preserve">robót publicznych </t>
  </si>
  <si>
    <t>podjęcie działalności gospodarczej</t>
  </si>
  <si>
    <t>w tym w ramach bonu na zasiedlenie</t>
  </si>
  <si>
    <t>podjęcie w ramach refundacji kosztów</t>
  </si>
  <si>
    <t>podjecie pracy poza miejscem zamieszka-nia. Bon zasiedleniowy</t>
  </si>
  <si>
    <t>bon zatrudnie-niowy</t>
  </si>
  <si>
    <t>podjecie pracy w ramach świadczenia aktywiza-cyjnego</t>
  </si>
  <si>
    <t>grant na teleprace</t>
  </si>
  <si>
    <t>refundacja składek na ubezpie-czenie społeczne</t>
  </si>
  <si>
    <t>praca w ramach dofinansowania wynagrodzenia dla 50+</t>
  </si>
  <si>
    <t>inne</t>
  </si>
  <si>
    <t>m.Turek</t>
  </si>
  <si>
    <t>gm. Turek</t>
  </si>
  <si>
    <t>rozpoczęcie szkolenia</t>
  </si>
  <si>
    <t>rozpoczęcie stażu</t>
  </si>
  <si>
    <t>przygoto-wanie zawodowe dorosłych</t>
  </si>
  <si>
    <t>rozpoczęcie prac społecznie użytecznych</t>
  </si>
  <si>
    <t>skierowania do agencji zatrudnienia w ramach zlecenia działań aktywizacyjnych</t>
  </si>
  <si>
    <t>odmowa bez uzasadnionej przyczyny przyjęcia propozycji pracy</t>
  </si>
  <si>
    <t>odmowa ustalenia profilu pomocy</t>
  </si>
  <si>
    <t>niepotwierdzenie gotowości do pracy</t>
  </si>
  <si>
    <t>dobrowolna rezygnacja</t>
  </si>
  <si>
    <t>podjęcie nauki</t>
  </si>
  <si>
    <t>osiągniecie wieku emerytal-nego</t>
  </si>
  <si>
    <t>nabycie praw emerytal-nych lub rentowych</t>
  </si>
  <si>
    <t>nabycie praw do świadczenia emerytal-nego</t>
  </si>
  <si>
    <t>innych</t>
  </si>
  <si>
    <t>w ramach bonu szkolenio-wego</t>
  </si>
  <si>
    <t>w ramach bonu stażowego</t>
  </si>
  <si>
    <t>w ramach PAI</t>
  </si>
  <si>
    <t xml:space="preserve">Powiatowy Urząd Pracy 
w Turku 
</t>
  </si>
  <si>
    <t xml:space="preserve">Osoby Bezrobotne wg. gmin zarejestrowane w okresie sprawozdawczym </t>
  </si>
  <si>
    <t xml:space="preserve">
</t>
  </si>
  <si>
    <t>Wyszczególnienie</t>
  </si>
  <si>
    <t>365 dni w ostatnich 180
(nowy zasiłek)</t>
  </si>
  <si>
    <t>Po działalności gospodarczej</t>
  </si>
  <si>
    <t xml:space="preserve">Po utracie świadczeń ZUS </t>
  </si>
  <si>
    <t xml:space="preserve">Powracający z prac inter-wencyjnych </t>
  </si>
  <si>
    <t xml:space="preserve">Powracający z robót publicznych </t>
  </si>
  <si>
    <t xml:space="preserve">Po stażu </t>
  </si>
  <si>
    <t xml:space="preserve">Po przygotowaniu zawodowym, </t>
  </si>
  <si>
    <t xml:space="preserve">Po szkoleniu </t>
  </si>
  <si>
    <t xml:space="preserve">Po pracach społ. użytecznych </t>
  </si>
  <si>
    <t xml:space="preserve">po RKS </t>
  </si>
  <si>
    <t>po umowie zlecenie</t>
  </si>
  <si>
    <t>po zatrudnieniu</t>
  </si>
  <si>
    <t>bez zasiłku</t>
  </si>
  <si>
    <t xml:space="preserve">RAZEM </t>
  </si>
  <si>
    <t>Wybrane kategorie z ogółu zarejestrowanych</t>
  </si>
  <si>
    <t xml:space="preserve">Z zasiłkiem </t>
  </si>
  <si>
    <t>Po raz pierwszy</t>
  </si>
  <si>
    <t xml:space="preserve">Po raz kolejny </t>
  </si>
  <si>
    <t xml:space="preserve">poprzednio pracujący </t>
  </si>
  <si>
    <t xml:space="preserve">nie pracujący </t>
  </si>
  <si>
    <t xml:space="preserve">zwolnienie z przyczyn zakładu pracy </t>
  </si>
  <si>
    <t xml:space="preserve">do 12 mcy od ukoń. szkoł. </t>
  </si>
  <si>
    <t xml:space="preserve">po pracy zagranicą </t>
  </si>
  <si>
    <t>po niesta-wiennictwie</t>
  </si>
  <si>
    <t>niepełno-
sprawni</t>
  </si>
  <si>
    <t xml:space="preserve">Ogółem </t>
  </si>
  <si>
    <t xml:space="preserve">Oferty pracy wg. gmin zgłoszone w okresie sprawozdawczym </t>
  </si>
  <si>
    <t>Lp.</t>
  </si>
  <si>
    <t>kod gminy</t>
  </si>
  <si>
    <t>Oferty pracy ogółem</t>
  </si>
  <si>
    <t xml:space="preserve">z tego </t>
  </si>
  <si>
    <t xml:space="preserve">Niesubsydiowanej </t>
  </si>
  <si>
    <t>Subsydio-wanej ogółem</t>
  </si>
  <si>
    <t>Oferty dla osób niepełno-sprawnych</t>
  </si>
  <si>
    <t>Inne</t>
  </si>
  <si>
    <t>Oferta pracy stałej pozyskana przez Urząd</t>
  </si>
  <si>
    <t>Oferta pracy stałej zgłoszona przez pracodawcę</t>
  </si>
  <si>
    <t xml:space="preserve">prac inter-wencyjnych </t>
  </si>
  <si>
    <t>Oferta pracy w ramach bonu zatrudnieniowego</t>
  </si>
  <si>
    <t>w ramach refundacji składek na ubezpieczenie społeczne</t>
  </si>
  <si>
    <t>w ramach dofinansowania wynagrodzenia dla 50+</t>
  </si>
  <si>
    <t>staż</t>
  </si>
  <si>
    <t xml:space="preserve">Przygotowanie zawodowe </t>
  </si>
  <si>
    <t>Prace społecznie użyteczne</t>
  </si>
  <si>
    <t>Kontrakt socjalny</t>
  </si>
  <si>
    <t>Z poza obszaru działania PUP</t>
  </si>
  <si>
    <t>000000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</si>
</sst>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73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6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9"/>
      <color indexed="23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sansserif"/>
      <family val="0"/>
    </font>
    <font>
      <b/>
      <sz val="11"/>
      <color indexed="8"/>
      <name val="sansserif"/>
      <family val="0"/>
    </font>
    <font>
      <b/>
      <sz val="11"/>
      <color indexed="23"/>
      <name val="sansserif"/>
      <family val="0"/>
    </font>
    <font>
      <sz val="9"/>
      <name val="Arial"/>
      <family val="2"/>
    </font>
    <font>
      <sz val="10"/>
      <color indexed="8"/>
      <name val="sansserif"/>
      <family val="0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 CE"/>
      <family val="0"/>
    </font>
    <font>
      <b/>
      <sz val="22"/>
      <name val="Arial CE"/>
      <family val="0"/>
    </font>
    <font>
      <b/>
      <sz val="20"/>
      <name val="Arial CE"/>
      <family val="0"/>
    </font>
    <font>
      <sz val="16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6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 tint="0.49998000264167786"/>
      <name val="Arial"/>
      <family val="2"/>
    </font>
    <font>
      <b/>
      <sz val="10"/>
      <color rgb="FFFF0000"/>
      <name val="Arial"/>
      <family val="2"/>
    </font>
    <font>
      <sz val="9"/>
      <color theme="0" tint="-0.4999699890613556"/>
      <name val="Arial"/>
      <family val="2"/>
    </font>
    <font>
      <b/>
      <sz val="11"/>
      <color theme="0" tint="-0.4999699890613556"/>
      <name val="sansserif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/>
      <right style="thin">
        <color indexed="8"/>
      </right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/>
      <top/>
      <bottom style="thin">
        <color indexed="8"/>
      </bottom>
    </border>
    <border>
      <left style="medium"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>
        <color indexed="8"/>
      </bottom>
    </border>
    <border>
      <left/>
      <right style="medium"/>
      <top/>
      <bottom style="thin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medium"/>
      <top/>
      <bottom/>
    </border>
    <border>
      <left style="thin"/>
      <right style="thin"/>
      <top/>
      <bottom/>
    </border>
    <border>
      <left style="thin">
        <color indexed="8"/>
      </left>
      <right style="medium"/>
      <top style="medium"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indexed="8"/>
      </left>
      <right/>
      <top/>
      <bottom/>
    </border>
    <border>
      <left style="medium"/>
      <right style="thin"/>
      <top style="thin"/>
      <bottom style="thin"/>
    </border>
    <border>
      <left style="thin"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medium"/>
    </border>
    <border>
      <left/>
      <right style="medium"/>
      <top style="thin">
        <color indexed="8"/>
      </top>
      <bottom/>
    </border>
    <border>
      <left style="thin">
        <color indexed="8"/>
      </left>
      <right style="medium"/>
      <top style="hair"/>
      <bottom style="hair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>
        <color indexed="8"/>
      </left>
      <right style="medium"/>
      <top/>
      <bottom/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medium"/>
      <right style="medium"/>
      <top style="hair"/>
      <bottom style="hair"/>
    </border>
    <border>
      <left/>
      <right style="medium"/>
      <top style="hair"/>
      <bottom style="hair"/>
    </border>
    <border>
      <left/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medium"/>
    </border>
    <border>
      <left/>
      <right style="medium"/>
      <top/>
      <bottom style="medium"/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medium"/>
      <top style="hair"/>
      <bottom>
        <color indexed="63"/>
      </bottom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>
        <color indexed="8"/>
      </bottom>
    </border>
    <border>
      <left style="medium"/>
      <right/>
      <top style="hair"/>
      <bottom style="hair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 style="thin"/>
      <bottom style="thin">
        <color indexed="8"/>
      </bottom>
    </border>
    <border>
      <left style="medium"/>
      <right style="medium"/>
      <top/>
      <bottom style="medium"/>
    </border>
    <border>
      <left/>
      <right/>
      <top style="thin">
        <color indexed="8"/>
      </top>
      <bottom style="medium"/>
    </border>
    <border>
      <left style="medium"/>
      <right/>
      <top style="medium"/>
      <bottom style="hair"/>
    </border>
    <border>
      <left style="medium"/>
      <right style="medium"/>
      <top style="medium"/>
      <bottom style="thin"/>
    </border>
    <border>
      <left/>
      <right style="medium"/>
      <top style="medium"/>
      <bottom style="medium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hair"/>
    </border>
    <border>
      <left style="thin">
        <color indexed="8"/>
      </left>
      <right/>
      <top style="hair"/>
      <bottom style="hair"/>
    </border>
    <border>
      <left style="medium"/>
      <right style="medium"/>
      <top/>
      <bottom style="hair"/>
    </border>
  </borders>
  <cellStyleXfs count="64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52" fillId="0" borderId="0" applyFont="0" applyFill="0" applyBorder="0" applyAlignment="0" applyProtection="0"/>
    <xf numFmtId="41" fontId="52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3" fillId="27" borderId="1" applyNumberFormat="0" applyAlignment="0" applyProtection="0"/>
    <xf numFmtId="9" fontId="52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2" fillId="31" borderId="9" applyNumberFormat="0" applyFont="0" applyAlignment="0" applyProtection="0"/>
    <xf numFmtId="44" fontId="52" fillId="0" borderId="0" applyFont="0" applyFill="0" applyBorder="0" applyAlignment="0" applyProtection="0"/>
    <xf numFmtId="42" fontId="52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425">
    <xf numFmtId="0" fontId="0" fillId="0" borderId="0" xfId="0" applyAlignment="1">
      <alignment/>
    </xf>
    <xf numFmtId="0" fontId="19" fillId="0" borderId="0" xfId="51" applyFont="1" applyAlignment="1">
      <alignment vertical="center" wrapText="1"/>
      <protection/>
    </xf>
    <xf numFmtId="0" fontId="18" fillId="0" borderId="0" xfId="51">
      <alignment/>
      <protection/>
    </xf>
    <xf numFmtId="0" fontId="20" fillId="33" borderId="10" xfId="51" applyFont="1" applyFill="1" applyBorder="1" applyAlignment="1">
      <alignment horizontal="center" vertical="center" wrapText="1"/>
      <protection/>
    </xf>
    <xf numFmtId="0" fontId="20" fillId="33" borderId="11" xfId="51" applyFont="1" applyFill="1" applyBorder="1" applyAlignment="1">
      <alignment horizontal="center" vertical="center" wrapText="1"/>
      <protection/>
    </xf>
    <xf numFmtId="0" fontId="21" fillId="33" borderId="12" xfId="51" applyFont="1" applyFill="1" applyBorder="1" applyAlignment="1">
      <alignment horizontal="center" vertical="center" wrapText="1"/>
      <protection/>
    </xf>
    <xf numFmtId="0" fontId="21" fillId="33" borderId="13" xfId="51" applyFont="1" applyFill="1" applyBorder="1" applyAlignment="1">
      <alignment horizontal="center" vertical="center" wrapText="1"/>
      <protection/>
    </xf>
    <xf numFmtId="0" fontId="21" fillId="33" borderId="14" xfId="51" applyFont="1" applyFill="1" applyBorder="1" applyAlignment="1">
      <alignment horizontal="center" vertical="center" wrapText="1"/>
      <protection/>
    </xf>
    <xf numFmtId="0" fontId="21" fillId="0" borderId="0" xfId="51" applyFont="1" applyAlignment="1">
      <alignment vertical="center" wrapText="1"/>
      <protection/>
    </xf>
    <xf numFmtId="0" fontId="20" fillId="33" borderId="15" xfId="51" applyFont="1" applyFill="1" applyBorder="1" applyAlignment="1">
      <alignment horizontal="center" vertical="center" wrapText="1"/>
      <protection/>
    </xf>
    <xf numFmtId="0" fontId="20" fillId="33" borderId="16" xfId="51" applyFont="1" applyFill="1" applyBorder="1" applyAlignment="1">
      <alignment horizontal="center" vertical="center" wrapText="1"/>
      <protection/>
    </xf>
    <xf numFmtId="0" fontId="22" fillId="33" borderId="17" xfId="51" applyFont="1" applyFill="1" applyBorder="1" applyAlignment="1">
      <alignment horizontal="right" vertical="center" wrapText="1"/>
      <protection/>
    </xf>
    <xf numFmtId="0" fontId="22" fillId="33" borderId="18" xfId="51" applyFont="1" applyFill="1" applyBorder="1" applyAlignment="1">
      <alignment horizontal="right" vertical="center" wrapText="1"/>
      <protection/>
    </xf>
    <xf numFmtId="0" fontId="22" fillId="33" borderId="18" xfId="51" applyFont="1" applyFill="1" applyBorder="1" applyAlignment="1">
      <alignment horizontal="left" vertical="center" wrapText="1"/>
      <protection/>
    </xf>
    <xf numFmtId="0" fontId="22" fillId="33" borderId="19" xfId="51" applyFont="1" applyFill="1" applyBorder="1" applyAlignment="1">
      <alignment horizontal="left" vertical="center" wrapText="1"/>
      <protection/>
    </xf>
    <xf numFmtId="0" fontId="22" fillId="0" borderId="0" xfId="51" applyFont="1" applyAlignment="1">
      <alignment vertical="center" wrapText="1"/>
      <protection/>
    </xf>
    <xf numFmtId="0" fontId="23" fillId="0" borderId="0" xfId="51" applyFont="1" applyAlignment="1">
      <alignment horizontal="center" vertical="center" wrapText="1"/>
      <protection/>
    </xf>
    <xf numFmtId="0" fontId="24" fillId="0" borderId="0" xfId="51" applyFont="1" applyAlignment="1">
      <alignment horizontal="center" vertical="center" wrapText="1"/>
      <protection/>
    </xf>
    <xf numFmtId="0" fontId="25" fillId="0" borderId="0" xfId="51" applyFont="1" applyAlignment="1">
      <alignment horizontal="center" vertical="center" wrapText="1"/>
      <protection/>
    </xf>
    <xf numFmtId="0" fontId="19" fillId="34" borderId="20" xfId="51" applyFont="1" applyFill="1" applyBorder="1" applyAlignment="1">
      <alignment horizontal="left" vertical="center" wrapText="1"/>
      <protection/>
    </xf>
    <xf numFmtId="0" fontId="19" fillId="34" borderId="21" xfId="51" applyFont="1" applyFill="1" applyBorder="1" applyAlignment="1">
      <alignment horizontal="center" vertical="center" wrapText="1"/>
      <protection/>
    </xf>
    <xf numFmtId="0" fontId="19" fillId="34" borderId="22" xfId="51" applyFont="1" applyFill="1" applyBorder="1" applyAlignment="1">
      <alignment horizontal="center" vertical="center" wrapText="1"/>
      <protection/>
    </xf>
    <xf numFmtId="0" fontId="19" fillId="34" borderId="23" xfId="51" applyFont="1" applyFill="1" applyBorder="1" applyAlignment="1">
      <alignment horizontal="center" vertical="center" wrapText="1"/>
      <protection/>
    </xf>
    <xf numFmtId="0" fontId="69" fillId="34" borderId="22" xfId="51" applyFont="1" applyFill="1" applyBorder="1" applyAlignment="1">
      <alignment horizontal="center" vertical="center" wrapText="1"/>
      <protection/>
    </xf>
    <xf numFmtId="0" fontId="69" fillId="34" borderId="24" xfId="51" applyFont="1" applyFill="1" applyBorder="1" applyAlignment="1">
      <alignment horizontal="center" vertical="center" wrapText="1"/>
      <protection/>
    </xf>
    <xf numFmtId="0" fontId="19" fillId="34" borderId="10" xfId="51" applyFont="1" applyFill="1" applyBorder="1" applyAlignment="1">
      <alignment horizontal="center" vertical="center" wrapText="1"/>
      <protection/>
    </xf>
    <xf numFmtId="0" fontId="19" fillId="34" borderId="24" xfId="51" applyFont="1" applyFill="1" applyBorder="1" applyAlignment="1">
      <alignment horizontal="center" vertical="center" wrapText="1"/>
      <protection/>
    </xf>
    <xf numFmtId="0" fontId="19" fillId="34" borderId="25" xfId="51" applyFont="1" applyFill="1" applyBorder="1" applyAlignment="1">
      <alignment horizontal="center" vertical="center" wrapText="1"/>
      <protection/>
    </xf>
    <xf numFmtId="0" fontId="19" fillId="34" borderId="26" xfId="51" applyFont="1" applyFill="1" applyBorder="1" applyAlignment="1">
      <alignment horizontal="center" vertical="center" wrapText="1"/>
      <protection/>
    </xf>
    <xf numFmtId="0" fontId="19" fillId="34" borderId="27" xfId="51" applyFont="1" applyFill="1" applyBorder="1" applyAlignment="1">
      <alignment horizontal="center" vertical="center" wrapText="1"/>
      <protection/>
    </xf>
    <xf numFmtId="0" fontId="19" fillId="34" borderId="28" xfId="51" applyFont="1" applyFill="1" applyBorder="1" applyAlignment="1">
      <alignment horizontal="center" vertical="center" wrapText="1"/>
      <protection/>
    </xf>
    <xf numFmtId="0" fontId="19" fillId="34" borderId="29" xfId="51" applyFont="1" applyFill="1" applyBorder="1" applyAlignment="1">
      <alignment horizontal="center" vertical="center" wrapText="1"/>
      <protection/>
    </xf>
    <xf numFmtId="0" fontId="19" fillId="34" borderId="30" xfId="51" applyFont="1" applyFill="1" applyBorder="1" applyAlignment="1">
      <alignment horizontal="left" vertical="center" wrapText="1"/>
      <protection/>
    </xf>
    <xf numFmtId="0" fontId="19" fillId="34" borderId="27" xfId="51" applyFont="1" applyFill="1" applyBorder="1" applyAlignment="1">
      <alignment horizontal="left" vertical="center" wrapText="1"/>
      <protection/>
    </xf>
    <xf numFmtId="0" fontId="19" fillId="34" borderId="31" xfId="51" applyFont="1" applyFill="1" applyBorder="1" applyAlignment="1">
      <alignment horizontal="center" vertical="center" wrapText="1"/>
      <protection/>
    </xf>
    <xf numFmtId="0" fontId="19" fillId="34" borderId="32" xfId="51" applyFont="1" applyFill="1" applyBorder="1" applyAlignment="1">
      <alignment horizontal="center" vertical="center" wrapText="1"/>
      <protection/>
    </xf>
    <xf numFmtId="0" fontId="19" fillId="34" borderId="33" xfId="51" applyFont="1" applyFill="1" applyBorder="1" applyAlignment="1">
      <alignment horizontal="center" vertical="center" wrapText="1"/>
      <protection/>
    </xf>
    <xf numFmtId="0" fontId="19" fillId="34" borderId="34" xfId="51" applyFont="1" applyFill="1" applyBorder="1" applyAlignment="1">
      <alignment horizontal="center" vertical="center" wrapText="1"/>
      <protection/>
    </xf>
    <xf numFmtId="0" fontId="69" fillId="34" borderId="35" xfId="51" applyFont="1" applyFill="1" applyBorder="1" applyAlignment="1">
      <alignment horizontal="center" vertical="center" wrapText="1"/>
      <protection/>
    </xf>
    <xf numFmtId="0" fontId="69" fillId="34" borderId="36" xfId="51" applyFont="1" applyFill="1" applyBorder="1" applyAlignment="1">
      <alignment horizontal="center" vertical="center" wrapText="1"/>
      <protection/>
    </xf>
    <xf numFmtId="0" fontId="19" fillId="34" borderId="37" xfId="51" applyFont="1" applyFill="1" applyBorder="1" applyAlignment="1">
      <alignment horizontal="center" vertical="center" wrapText="1"/>
      <protection/>
    </xf>
    <xf numFmtId="0" fontId="19" fillId="34" borderId="36" xfId="51" applyFont="1" applyFill="1" applyBorder="1" applyAlignment="1">
      <alignment horizontal="center" vertical="center" wrapText="1"/>
      <protection/>
    </xf>
    <xf numFmtId="0" fontId="19" fillId="34" borderId="38" xfId="51" applyFont="1" applyFill="1" applyBorder="1" applyAlignment="1">
      <alignment horizontal="center" vertical="center" wrapText="1"/>
      <protection/>
    </xf>
    <xf numFmtId="0" fontId="19" fillId="34" borderId="39" xfId="51" applyFont="1" applyFill="1" applyBorder="1" applyAlignment="1">
      <alignment horizontal="center" vertical="center" wrapText="1"/>
      <protection/>
    </xf>
    <xf numFmtId="0" fontId="19" fillId="34" borderId="40" xfId="51" applyFont="1" applyFill="1" applyBorder="1" applyAlignment="1">
      <alignment horizontal="center" vertical="center" wrapText="1"/>
      <protection/>
    </xf>
    <xf numFmtId="0" fontId="19" fillId="34" borderId="41" xfId="51" applyFont="1" applyFill="1" applyBorder="1" applyAlignment="1">
      <alignment horizontal="center" vertical="center" wrapText="1"/>
      <protection/>
    </xf>
    <xf numFmtId="0" fontId="19" fillId="34" borderId="42" xfId="51" applyFont="1" applyFill="1" applyBorder="1" applyAlignment="1">
      <alignment horizontal="center" vertical="center" wrapText="1"/>
      <protection/>
    </xf>
    <xf numFmtId="0" fontId="19" fillId="34" borderId="43" xfId="51" applyFont="1" applyFill="1" applyBorder="1" applyAlignment="1">
      <alignment horizontal="center" vertical="center" wrapText="1"/>
      <protection/>
    </xf>
    <xf numFmtId="0" fontId="19" fillId="34" borderId="44" xfId="51" applyFont="1" applyFill="1" applyBorder="1" applyAlignment="1">
      <alignment horizontal="center" vertical="center" wrapText="1"/>
      <protection/>
    </xf>
    <xf numFmtId="0" fontId="19" fillId="34" borderId="45" xfId="51" applyFont="1" applyFill="1" applyBorder="1" applyAlignment="1">
      <alignment horizontal="center" vertical="center" wrapText="1"/>
      <protection/>
    </xf>
    <xf numFmtId="0" fontId="19" fillId="34" borderId="46" xfId="51" applyFont="1" applyFill="1" applyBorder="1" applyAlignment="1">
      <alignment horizontal="center" wrapText="1"/>
      <protection/>
    </xf>
    <xf numFmtId="0" fontId="19" fillId="34" borderId="47" xfId="51" applyFont="1" applyFill="1" applyBorder="1" applyAlignment="1">
      <alignment horizontal="center" vertical="center" wrapText="1"/>
      <protection/>
    </xf>
    <xf numFmtId="0" fontId="27" fillId="34" borderId="18" xfId="51" applyFont="1" applyFill="1" applyBorder="1" applyAlignment="1">
      <alignment horizontal="center" vertical="center" wrapText="1"/>
      <protection/>
    </xf>
    <xf numFmtId="0" fontId="27" fillId="34" borderId="48" xfId="51" applyFont="1" applyFill="1" applyBorder="1" applyAlignment="1">
      <alignment horizontal="center" vertical="center" wrapText="1"/>
      <protection/>
    </xf>
    <xf numFmtId="0" fontId="27" fillId="34" borderId="49" xfId="51" applyFont="1" applyFill="1" applyBorder="1" applyAlignment="1">
      <alignment horizontal="center" vertical="center" wrapText="1"/>
      <protection/>
    </xf>
    <xf numFmtId="0" fontId="27" fillId="34" borderId="50" xfId="51" applyFont="1" applyFill="1" applyBorder="1" applyAlignment="1">
      <alignment horizontal="center" vertical="center" wrapText="1"/>
      <protection/>
    </xf>
    <xf numFmtId="0" fontId="27" fillId="34" borderId="51" xfId="51" applyFont="1" applyFill="1" applyBorder="1" applyAlignment="1">
      <alignment horizontal="center" vertical="center" wrapText="1"/>
      <protection/>
    </xf>
    <xf numFmtId="0" fontId="27" fillId="34" borderId="52" xfId="51" applyFont="1" applyFill="1" applyBorder="1" applyAlignment="1">
      <alignment horizontal="center" vertical="center" wrapText="1"/>
      <protection/>
    </xf>
    <xf numFmtId="0" fontId="27" fillId="34" borderId="53" xfId="51" applyFont="1" applyFill="1" applyBorder="1" applyAlignment="1">
      <alignment horizontal="center" vertical="center" wrapText="1"/>
      <protection/>
    </xf>
    <xf numFmtId="0" fontId="27" fillId="34" borderId="32" xfId="51" applyFont="1" applyFill="1" applyBorder="1" applyAlignment="1">
      <alignment horizontal="center" vertical="center" wrapText="1"/>
      <protection/>
    </xf>
    <xf numFmtId="0" fontId="27" fillId="34" borderId="54" xfId="51" applyFont="1" applyFill="1" applyBorder="1" applyAlignment="1">
      <alignment horizontal="center" vertical="center" wrapText="1"/>
      <protection/>
    </xf>
    <xf numFmtId="0" fontId="27" fillId="34" borderId="55" xfId="51" applyFont="1" applyFill="1" applyBorder="1" applyAlignment="1">
      <alignment horizontal="center" vertical="center" wrapText="1"/>
      <protection/>
    </xf>
    <xf numFmtId="0" fontId="18" fillId="0" borderId="0" xfId="51" applyAlignment="1">
      <alignment horizontal="center"/>
      <protection/>
    </xf>
    <xf numFmtId="0" fontId="28" fillId="0" borderId="0" xfId="51" applyFont="1" applyAlignment="1">
      <alignment horizontal="center" vertical="center" wrapText="1"/>
      <protection/>
    </xf>
    <xf numFmtId="0" fontId="19" fillId="33" borderId="31" xfId="51" applyFont="1" applyFill="1" applyBorder="1" applyAlignment="1">
      <alignment horizontal="center" vertical="center" wrapText="1"/>
      <protection/>
    </xf>
    <xf numFmtId="0" fontId="29" fillId="33" borderId="32" xfId="51" applyFont="1" applyFill="1" applyBorder="1" applyAlignment="1">
      <alignment horizontal="left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3" fontId="70" fillId="33" borderId="56" xfId="51" applyNumberFormat="1" applyFont="1" applyFill="1" applyBorder="1" applyAlignment="1">
      <alignment horizontal="center" vertical="center" wrapText="1"/>
      <protection/>
    </xf>
    <xf numFmtId="2" fontId="70" fillId="33" borderId="56" xfId="51" applyNumberFormat="1" applyFont="1" applyFill="1" applyBorder="1" applyAlignment="1">
      <alignment horizontal="center" vertical="center" wrapText="1"/>
      <protection/>
    </xf>
    <xf numFmtId="0" fontId="71" fillId="33" borderId="50" xfId="0" applyFont="1" applyFill="1" applyBorder="1" applyAlignment="1">
      <alignment horizontal="center" vertical="center" wrapText="1"/>
    </xf>
    <xf numFmtId="0" fontId="71" fillId="33" borderId="57" xfId="0" applyFont="1" applyFill="1" applyBorder="1" applyAlignment="1">
      <alignment horizontal="center" vertical="center" wrapText="1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29" fillId="0" borderId="0" xfId="51" applyFont="1" applyAlignment="1">
      <alignment horizontal="center" vertical="center" wrapText="1"/>
      <protection/>
    </xf>
    <xf numFmtId="0" fontId="19" fillId="33" borderId="61" xfId="51" applyFont="1" applyFill="1" applyBorder="1" applyAlignment="1">
      <alignment horizontal="center" vertical="center" wrapText="1"/>
      <protection/>
    </xf>
    <xf numFmtId="0" fontId="29" fillId="33" borderId="62" xfId="51" applyFont="1" applyFill="1" applyBorder="1" applyAlignment="1">
      <alignment horizontal="left" vertical="center" wrapText="1"/>
      <protection/>
    </xf>
    <xf numFmtId="0" fontId="19" fillId="33" borderId="63" xfId="51" applyFont="1" applyFill="1" applyBorder="1" applyAlignment="1">
      <alignment horizontal="center" vertical="center" wrapText="1"/>
      <protection/>
    </xf>
    <xf numFmtId="0" fontId="70" fillId="33" borderId="64" xfId="51" applyFont="1" applyFill="1" applyBorder="1" applyAlignment="1">
      <alignment horizontal="center" vertical="center" wrapText="1"/>
      <protection/>
    </xf>
    <xf numFmtId="2" fontId="70" fillId="33" borderId="64" xfId="51" applyNumberFormat="1" applyFont="1" applyFill="1" applyBorder="1" applyAlignment="1">
      <alignment horizontal="center" vertical="center" wrapText="1"/>
      <protection/>
    </xf>
    <xf numFmtId="0" fontId="71" fillId="33" borderId="65" xfId="0" applyFont="1" applyFill="1" applyBorder="1" applyAlignment="1">
      <alignment horizontal="center" vertical="center" wrapText="1"/>
    </xf>
    <xf numFmtId="0" fontId="70" fillId="33" borderId="56" xfId="51" applyFont="1" applyFill="1" applyBorder="1" applyAlignment="1">
      <alignment horizontal="center" vertical="center" wrapText="1"/>
      <protection/>
    </xf>
    <xf numFmtId="2" fontId="70" fillId="33" borderId="66" xfId="51" applyNumberFormat="1" applyFont="1" applyFill="1" applyBorder="1" applyAlignment="1">
      <alignment horizontal="center" vertical="center" wrapText="1"/>
      <protection/>
    </xf>
    <xf numFmtId="0" fontId="71" fillId="33" borderId="49" xfId="0" applyFont="1" applyFill="1" applyBorder="1" applyAlignment="1">
      <alignment horizontal="center" vertical="center" wrapText="1"/>
    </xf>
    <xf numFmtId="0" fontId="31" fillId="35" borderId="67" xfId="51" applyFont="1" applyFill="1" applyBorder="1" applyAlignment="1">
      <alignment horizontal="center" vertical="center" wrapText="1"/>
      <protection/>
    </xf>
    <xf numFmtId="0" fontId="31" fillId="35" borderId="68" xfId="51" applyFont="1" applyFill="1" applyBorder="1" applyAlignment="1">
      <alignment horizontal="center" vertical="center" wrapText="1"/>
      <protection/>
    </xf>
    <xf numFmtId="0" fontId="31" fillId="35" borderId="69" xfId="51" applyFont="1" applyFill="1" applyBorder="1" applyAlignment="1">
      <alignment horizontal="center" vertical="center" wrapText="1"/>
      <protection/>
    </xf>
    <xf numFmtId="3" fontId="32" fillId="35" borderId="70" xfId="51" applyNumberFormat="1" applyFont="1" applyFill="1" applyBorder="1" applyAlignment="1">
      <alignment horizontal="center" vertical="center" wrapText="1"/>
      <protection/>
    </xf>
    <xf numFmtId="4" fontId="32" fillId="35" borderId="70" xfId="51" applyNumberFormat="1" applyFont="1" applyFill="1" applyBorder="1" applyAlignment="1">
      <alignment horizontal="center" vertical="center" wrapText="1"/>
      <protection/>
    </xf>
    <xf numFmtId="3" fontId="72" fillId="35" borderId="67" xfId="51" applyNumberFormat="1" applyFont="1" applyFill="1" applyBorder="1" applyAlignment="1">
      <alignment horizontal="center" vertical="center" wrapText="1"/>
      <protection/>
    </xf>
    <xf numFmtId="3" fontId="72" fillId="35" borderId="71" xfId="51" applyNumberFormat="1" applyFont="1" applyFill="1" applyBorder="1" applyAlignment="1">
      <alignment horizontal="center" vertical="center" wrapText="1"/>
      <protection/>
    </xf>
    <xf numFmtId="3" fontId="32" fillId="35" borderId="72" xfId="51" applyNumberFormat="1" applyFont="1" applyFill="1" applyBorder="1" applyAlignment="1">
      <alignment horizontal="center" vertical="center" wrapText="1"/>
      <protection/>
    </xf>
    <xf numFmtId="3" fontId="32" fillId="35" borderId="73" xfId="51" applyNumberFormat="1" applyFont="1" applyFill="1" applyBorder="1" applyAlignment="1">
      <alignment horizontal="center" vertical="center" wrapText="1"/>
      <protection/>
    </xf>
    <xf numFmtId="3" fontId="31" fillId="0" borderId="0" xfId="51" applyNumberFormat="1" applyFont="1" applyAlignment="1">
      <alignment horizontal="center" vertical="center" wrapText="1"/>
      <protection/>
    </xf>
    <xf numFmtId="0" fontId="19" fillId="34" borderId="12" xfId="51" applyFont="1" applyFill="1" applyBorder="1" applyAlignment="1">
      <alignment horizontal="center" vertical="center" wrapText="1"/>
      <protection/>
    </xf>
    <xf numFmtId="0" fontId="19" fillId="34" borderId="14" xfId="51" applyFont="1" applyFill="1" applyBorder="1" applyAlignment="1">
      <alignment horizontal="center" vertical="center" wrapText="1"/>
      <protection/>
    </xf>
    <xf numFmtId="0" fontId="19" fillId="34" borderId="13" xfId="51" applyFont="1" applyFill="1" applyBorder="1" applyAlignment="1">
      <alignment horizontal="center" vertical="center" wrapText="1"/>
      <protection/>
    </xf>
    <xf numFmtId="0" fontId="19" fillId="34" borderId="74" xfId="51" applyFont="1" applyFill="1" applyBorder="1" applyAlignment="1">
      <alignment horizontal="center" vertical="center" wrapText="1"/>
      <protection/>
    </xf>
    <xf numFmtId="0" fontId="19" fillId="34" borderId="75" xfId="51" applyFont="1" applyFill="1" applyBorder="1" applyAlignment="1">
      <alignment horizontal="center" vertical="center" wrapText="1"/>
      <protection/>
    </xf>
    <xf numFmtId="0" fontId="19" fillId="34" borderId="59" xfId="51" applyFont="1" applyFill="1" applyBorder="1" applyAlignment="1">
      <alignment horizontal="center" vertical="center" wrapText="1"/>
      <protection/>
    </xf>
    <xf numFmtId="0" fontId="19" fillId="34" borderId="66" xfId="51" applyFont="1" applyFill="1" applyBorder="1" applyAlignment="1">
      <alignment horizontal="center" vertical="center" wrapText="1"/>
      <protection/>
    </xf>
    <xf numFmtId="0" fontId="34" fillId="34" borderId="66" xfId="51" applyFont="1" applyFill="1" applyBorder="1" applyAlignment="1">
      <alignment horizontal="center" vertical="center" wrapText="1"/>
      <protection/>
    </xf>
    <xf numFmtId="0" fontId="19" fillId="34" borderId="76" xfId="51" applyFont="1" applyFill="1" applyBorder="1" applyAlignment="1">
      <alignment horizontal="center" vertical="center" wrapText="1"/>
      <protection/>
    </xf>
    <xf numFmtId="0" fontId="19" fillId="34" borderId="77" xfId="51" applyFont="1" applyFill="1" applyBorder="1" applyAlignment="1">
      <alignment horizontal="center" vertical="center" wrapText="1"/>
      <protection/>
    </xf>
    <xf numFmtId="0" fontId="19" fillId="34" borderId="35" xfId="51" applyFont="1" applyFill="1" applyBorder="1" applyAlignment="1">
      <alignment horizontal="center" vertical="center" wrapText="1"/>
      <protection/>
    </xf>
    <xf numFmtId="0" fontId="19" fillId="34" borderId="78" xfId="51" applyFont="1" applyFill="1" applyBorder="1" applyAlignment="1">
      <alignment horizontal="center" vertical="center" wrapText="1"/>
      <protection/>
    </xf>
    <xf numFmtId="0" fontId="19" fillId="34" borderId="79" xfId="51" applyFont="1" applyFill="1" applyBorder="1" applyAlignment="1">
      <alignment horizontal="center" vertical="center" wrapText="1"/>
      <protection/>
    </xf>
    <xf numFmtId="0" fontId="27" fillId="34" borderId="31" xfId="51" applyFont="1" applyFill="1" applyBorder="1" applyAlignment="1">
      <alignment horizontal="center" vertical="center" wrapText="1"/>
      <protection/>
    </xf>
    <xf numFmtId="0" fontId="27" fillId="34" borderId="80" xfId="51" applyFont="1" applyFill="1" applyBorder="1" applyAlignment="1">
      <alignment horizontal="center" vertical="center" wrapText="1"/>
      <protection/>
    </xf>
    <xf numFmtId="0" fontId="19" fillId="33" borderId="57" xfId="51" applyFont="1" applyFill="1" applyBorder="1" applyAlignment="1">
      <alignment horizontal="center" vertical="center" wrapText="1"/>
      <protection/>
    </xf>
    <xf numFmtId="0" fontId="19" fillId="33" borderId="81" xfId="51" applyFont="1" applyFill="1" applyBorder="1" applyAlignment="1">
      <alignment horizontal="center" vertical="center" wrapText="1"/>
      <protection/>
    </xf>
    <xf numFmtId="0" fontId="19" fillId="33" borderId="82" xfId="51" applyFont="1" applyFill="1" applyBorder="1" applyAlignment="1">
      <alignment horizontal="center" vertical="center" wrapText="1"/>
      <protection/>
    </xf>
    <xf numFmtId="3" fontId="32" fillId="35" borderId="15" xfId="51" applyNumberFormat="1" applyFont="1" applyFill="1" applyBorder="1" applyAlignment="1">
      <alignment horizontal="center" vertical="center" wrapText="1"/>
      <protection/>
    </xf>
    <xf numFmtId="3" fontId="32" fillId="35" borderId="16" xfId="51" applyNumberFormat="1" applyFont="1" applyFill="1" applyBorder="1" applyAlignment="1">
      <alignment horizontal="center" vertical="center" wrapText="1"/>
      <protection/>
    </xf>
    <xf numFmtId="3" fontId="32" fillId="35" borderId="83" xfId="51" applyNumberFormat="1" applyFont="1" applyFill="1" applyBorder="1" applyAlignment="1">
      <alignment horizontal="center" vertical="center" wrapText="1"/>
      <protection/>
    </xf>
    <xf numFmtId="3" fontId="35" fillId="0" borderId="0" xfId="51" applyNumberFormat="1" applyFont="1" applyAlignment="1">
      <alignment horizontal="center" vertical="center" wrapText="1"/>
      <protection/>
    </xf>
    <xf numFmtId="0" fontId="23" fillId="33" borderId="60" xfId="51" applyFont="1" applyFill="1" applyBorder="1" applyAlignment="1">
      <alignment horizontal="center" vertical="center" wrapText="1"/>
      <protection/>
    </xf>
    <xf numFmtId="0" fontId="24" fillId="33" borderId="58" xfId="51" applyFont="1" applyFill="1" applyBorder="1" applyAlignment="1">
      <alignment horizontal="center" vertical="center" wrapText="1"/>
      <protection/>
    </xf>
    <xf numFmtId="0" fontId="24" fillId="33" borderId="60" xfId="51" applyFont="1" applyFill="1" applyBorder="1" applyAlignment="1">
      <alignment horizontal="center" vertical="center" wrapText="1"/>
      <protection/>
    </xf>
    <xf numFmtId="0" fontId="36" fillId="33" borderId="84" xfId="51" applyFont="1" applyFill="1" applyBorder="1" applyAlignment="1">
      <alignment horizontal="center" vertical="center" wrapText="1"/>
      <protection/>
    </xf>
    <xf numFmtId="0" fontId="36" fillId="33" borderId="85" xfId="51" applyFont="1" applyFill="1" applyBorder="1" applyAlignment="1">
      <alignment horizontal="center" vertical="center" wrapText="1"/>
      <protection/>
    </xf>
    <xf numFmtId="0" fontId="36" fillId="33" borderId="58" xfId="51" applyFont="1" applyFill="1" applyBorder="1" applyAlignment="1">
      <alignment horizontal="center" vertical="center" wrapText="1"/>
      <protection/>
    </xf>
    <xf numFmtId="0" fontId="37" fillId="0" borderId="0" xfId="51" applyFont="1" applyAlignment="1">
      <alignment wrapText="1"/>
      <protection/>
    </xf>
    <xf numFmtId="0" fontId="29" fillId="34" borderId="20" xfId="51" applyFont="1" applyFill="1" applyBorder="1" applyAlignment="1">
      <alignment horizontal="center" vertical="center" wrapText="1"/>
      <protection/>
    </xf>
    <xf numFmtId="0" fontId="29" fillId="34" borderId="21" xfId="51" applyFont="1" applyFill="1" applyBorder="1" applyAlignment="1">
      <alignment horizontal="center" vertical="center" wrapText="1"/>
      <protection/>
    </xf>
    <xf numFmtId="0" fontId="29" fillId="34" borderId="11" xfId="51" applyFont="1" applyFill="1" applyBorder="1" applyAlignment="1">
      <alignment horizontal="center" vertical="center" wrapText="1"/>
      <protection/>
    </xf>
    <xf numFmtId="0" fontId="38" fillId="34" borderId="10" xfId="51" applyFont="1" applyFill="1" applyBorder="1" applyAlignment="1">
      <alignment horizontal="center" vertical="center" wrapText="1"/>
      <protection/>
    </xf>
    <xf numFmtId="0" fontId="38" fillId="34" borderId="24" xfId="51" applyFont="1" applyFill="1" applyBorder="1" applyAlignment="1">
      <alignment horizontal="center" vertical="center" wrapText="1"/>
      <protection/>
    </xf>
    <xf numFmtId="0" fontId="38" fillId="34" borderId="86" xfId="51" applyFont="1" applyFill="1" applyBorder="1" applyAlignment="1">
      <alignment horizontal="center" vertical="center" wrapText="1"/>
      <protection/>
    </xf>
    <xf numFmtId="0" fontId="38" fillId="34" borderId="87" xfId="51" applyFont="1" applyFill="1" applyBorder="1" applyAlignment="1">
      <alignment horizontal="center" vertical="center" wrapText="1"/>
      <protection/>
    </xf>
    <xf numFmtId="0" fontId="38" fillId="34" borderId="88" xfId="51" applyFont="1" applyFill="1" applyBorder="1" applyAlignment="1">
      <alignment horizontal="center" vertical="center" wrapText="1"/>
      <protection/>
    </xf>
    <xf numFmtId="0" fontId="38" fillId="34" borderId="11" xfId="51" applyFont="1" applyFill="1" applyBorder="1" applyAlignment="1">
      <alignment horizontal="center" vertical="center" wrapText="1"/>
      <protection/>
    </xf>
    <xf numFmtId="0" fontId="29" fillId="34" borderId="31" xfId="51" applyFont="1" applyFill="1" applyBorder="1" applyAlignment="1">
      <alignment horizontal="center" vertical="center" wrapText="1"/>
      <protection/>
    </xf>
    <xf numFmtId="0" fontId="29" fillId="34" borderId="32" xfId="51" applyFont="1" applyFill="1" applyBorder="1" applyAlignment="1">
      <alignment horizontal="center" vertical="center" wrapText="1"/>
      <protection/>
    </xf>
    <xf numFmtId="0" fontId="29" fillId="34" borderId="0" xfId="51" applyFont="1" applyFill="1" applyAlignment="1">
      <alignment horizontal="center" vertical="center" wrapText="1"/>
      <protection/>
    </xf>
    <xf numFmtId="0" fontId="38" fillId="34" borderId="37" xfId="51" applyFont="1" applyFill="1" applyBorder="1" applyAlignment="1">
      <alignment horizontal="center" vertical="center" wrapText="1"/>
      <protection/>
    </xf>
    <xf numFmtId="0" fontId="38" fillId="34" borderId="36" xfId="51" applyFont="1" applyFill="1" applyBorder="1" applyAlignment="1">
      <alignment horizontal="center" vertical="center" wrapText="1"/>
      <protection/>
    </xf>
    <xf numFmtId="0" fontId="29" fillId="34" borderId="89" xfId="51" applyFont="1" applyFill="1" applyBorder="1" applyAlignment="1">
      <alignment horizontal="center" vertical="center" wrapText="1"/>
      <protection/>
    </xf>
    <xf numFmtId="0" fontId="29" fillId="34" borderId="90" xfId="51" applyFont="1" applyFill="1" applyBorder="1" applyAlignment="1">
      <alignment horizontal="center" vertical="center" wrapText="1"/>
      <protection/>
    </xf>
    <xf numFmtId="0" fontId="29" fillId="34" borderId="91" xfId="51" applyFont="1" applyFill="1" applyBorder="1" applyAlignment="1">
      <alignment horizontal="center" vertical="center" wrapText="1"/>
      <protection/>
    </xf>
    <xf numFmtId="0" fontId="29" fillId="34" borderId="92" xfId="51" applyFont="1" applyFill="1" applyBorder="1" applyAlignment="1">
      <alignment horizontal="center" vertical="center" wrapText="1"/>
      <protection/>
    </xf>
    <xf numFmtId="0" fontId="19" fillId="34" borderId="93" xfId="51" applyFont="1" applyFill="1" applyBorder="1" applyAlignment="1">
      <alignment horizontal="center" vertical="center" wrapText="1"/>
      <protection/>
    </xf>
    <xf numFmtId="0" fontId="19" fillId="34" borderId="94" xfId="51" applyFont="1" applyFill="1" applyBorder="1" applyAlignment="1">
      <alignment horizontal="center" vertical="center" wrapText="1"/>
      <protection/>
    </xf>
    <xf numFmtId="0" fontId="19" fillId="34" borderId="90" xfId="51" applyFont="1" applyFill="1" applyBorder="1" applyAlignment="1">
      <alignment horizontal="center" vertical="center" wrapText="1"/>
      <protection/>
    </xf>
    <xf numFmtId="0" fontId="19" fillId="34" borderId="95" xfId="51" applyFont="1" applyFill="1" applyBorder="1" applyAlignment="1">
      <alignment horizontal="center" vertical="center" wrapText="1"/>
      <protection/>
    </xf>
    <xf numFmtId="0" fontId="38" fillId="34" borderId="78" xfId="51" applyFont="1" applyFill="1" applyBorder="1" applyAlignment="1">
      <alignment horizontal="center" vertical="center" wrapText="1"/>
      <protection/>
    </xf>
    <xf numFmtId="0" fontId="29" fillId="34" borderId="46" xfId="51" applyFont="1" applyFill="1" applyBorder="1" applyAlignment="1">
      <alignment horizontal="center" vertical="center" wrapText="1"/>
      <protection/>
    </xf>
    <xf numFmtId="0" fontId="29" fillId="34" borderId="47" xfId="51" applyFont="1" applyFill="1" applyBorder="1" applyAlignment="1">
      <alignment horizontal="center" vertical="center" wrapText="1"/>
      <protection/>
    </xf>
    <xf numFmtId="0" fontId="29" fillId="34" borderId="16" xfId="51" applyFont="1" applyFill="1" applyBorder="1" applyAlignment="1">
      <alignment horizontal="center" vertical="center" wrapText="1"/>
      <protection/>
    </xf>
    <xf numFmtId="0" fontId="39" fillId="34" borderId="96" xfId="51" applyFont="1" applyFill="1" applyBorder="1" applyAlignment="1">
      <alignment horizontal="center" vertical="center" wrapText="1"/>
      <protection/>
    </xf>
    <xf numFmtId="0" fontId="39" fillId="34" borderId="97" xfId="51" applyFont="1" applyFill="1" applyBorder="1" applyAlignment="1">
      <alignment horizontal="center" vertical="center" wrapText="1"/>
      <protection/>
    </xf>
    <xf numFmtId="0" fontId="28" fillId="34" borderId="52" xfId="51" applyFont="1" applyFill="1" applyBorder="1" applyAlignment="1">
      <alignment horizontal="center" vertical="center" wrapText="1"/>
      <protection/>
    </xf>
    <xf numFmtId="0" fontId="28" fillId="34" borderId="50" xfId="51" applyFont="1" applyFill="1" applyBorder="1" applyAlignment="1">
      <alignment horizontal="center" vertical="center" wrapText="1"/>
      <protection/>
    </xf>
    <xf numFmtId="0" fontId="28" fillId="34" borderId="53" xfId="51" applyFont="1" applyFill="1" applyBorder="1" applyAlignment="1">
      <alignment horizontal="center" vertical="center" wrapText="1"/>
      <protection/>
    </xf>
    <xf numFmtId="0" fontId="28" fillId="34" borderId="80" xfId="51" applyFont="1" applyFill="1" applyBorder="1" applyAlignment="1">
      <alignment horizontal="center" vertical="center" wrapText="1"/>
      <protection/>
    </xf>
    <xf numFmtId="0" fontId="39" fillId="34" borderId="98" xfId="51" applyFont="1" applyFill="1" applyBorder="1" applyAlignment="1">
      <alignment horizontal="center" vertical="center" wrapText="1"/>
      <protection/>
    </xf>
    <xf numFmtId="0" fontId="29" fillId="33" borderId="31" xfId="51" applyFont="1" applyFill="1" applyBorder="1" applyAlignment="1">
      <alignment horizontal="center" vertical="center" wrapText="1"/>
      <protection/>
    </xf>
    <xf numFmtId="0" fontId="29" fillId="33" borderId="32" xfId="51" applyFont="1" applyFill="1" applyBorder="1" applyAlignment="1">
      <alignment horizontal="center" vertical="center" wrapText="1"/>
      <protection/>
    </xf>
    <xf numFmtId="0" fontId="29" fillId="33" borderId="0" xfId="51" applyFont="1" applyFill="1" applyAlignment="1">
      <alignment horizontal="center" vertical="center" wrapText="1"/>
      <protection/>
    </xf>
    <xf numFmtId="0" fontId="37" fillId="34" borderId="99" xfId="51" applyFont="1" applyFill="1" applyBorder="1" applyAlignment="1">
      <alignment horizontal="center" vertical="center" wrapText="1"/>
      <protection/>
    </xf>
    <xf numFmtId="0" fontId="37" fillId="34" borderId="100" xfId="51" applyFont="1" applyFill="1" applyBorder="1" applyAlignment="1">
      <alignment horizontal="center" vertical="center" wrapText="1"/>
      <protection/>
    </xf>
    <xf numFmtId="0" fontId="0" fillId="0" borderId="58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59" xfId="0" applyBorder="1" applyAlignment="1">
      <alignment vertical="center"/>
    </xf>
    <xf numFmtId="1" fontId="40" fillId="33" borderId="59" xfId="51" applyNumberFormat="1" applyFont="1" applyFill="1" applyBorder="1" applyAlignment="1">
      <alignment horizontal="right" vertical="center" wrapText="1"/>
      <protection/>
    </xf>
    <xf numFmtId="0" fontId="37" fillId="34" borderId="55" xfId="51" applyFont="1" applyFill="1" applyBorder="1" applyAlignment="1">
      <alignment horizontal="center" vertical="center" wrapText="1"/>
      <protection/>
    </xf>
    <xf numFmtId="0" fontId="37" fillId="34" borderId="101" xfId="51" applyFont="1" applyFill="1" applyBorder="1" applyAlignment="1">
      <alignment horizontal="center" vertical="center" wrapText="1"/>
      <protection/>
    </xf>
    <xf numFmtId="49" fontId="18" fillId="0" borderId="0" xfId="51" applyNumberFormat="1">
      <alignment/>
      <protection/>
    </xf>
    <xf numFmtId="0" fontId="29" fillId="33" borderId="102" xfId="51" applyFont="1" applyFill="1" applyBorder="1" applyAlignment="1">
      <alignment horizontal="center" vertical="center" wrapText="1"/>
      <protection/>
    </xf>
    <xf numFmtId="0" fontId="29" fillId="33" borderId="103" xfId="51" applyFont="1" applyFill="1" applyBorder="1" applyAlignment="1">
      <alignment horizontal="center" vertical="center" wrapText="1"/>
      <protection/>
    </xf>
    <xf numFmtId="0" fontId="29" fillId="33" borderId="104" xfId="51" applyFont="1" applyFill="1" applyBorder="1" applyAlignment="1">
      <alignment horizontal="center" vertical="center" wrapText="1"/>
      <protection/>
    </xf>
    <xf numFmtId="0" fontId="37" fillId="34" borderId="105" xfId="51" applyFont="1" applyFill="1" applyBorder="1" applyAlignment="1">
      <alignment horizontal="center" vertical="center" wrapText="1"/>
      <protection/>
    </xf>
    <xf numFmtId="0" fontId="37" fillId="34" borderId="106" xfId="51" applyFont="1" applyFill="1" applyBorder="1" applyAlignment="1">
      <alignment horizontal="center" vertical="center" wrapText="1"/>
      <protection/>
    </xf>
    <xf numFmtId="0" fontId="37" fillId="34" borderId="107" xfId="51" applyFont="1" applyFill="1" applyBorder="1" applyAlignment="1">
      <alignment horizontal="center" vertical="center" wrapText="1"/>
      <protection/>
    </xf>
    <xf numFmtId="0" fontId="37" fillId="34" borderId="108" xfId="51" applyFont="1" applyFill="1" applyBorder="1" applyAlignment="1">
      <alignment horizontal="center" vertical="center" wrapText="1"/>
      <protection/>
    </xf>
    <xf numFmtId="0" fontId="37" fillId="34" borderId="109" xfId="51" applyFont="1" applyFill="1" applyBorder="1" applyAlignment="1">
      <alignment horizontal="center" vertical="center" wrapText="1"/>
      <protection/>
    </xf>
    <xf numFmtId="0" fontId="37" fillId="34" borderId="110" xfId="51" applyFont="1" applyFill="1" applyBorder="1" applyAlignment="1">
      <alignment horizontal="center" vertical="center" wrapText="1"/>
      <protection/>
    </xf>
    <xf numFmtId="0" fontId="0" fillId="0" borderId="111" xfId="0" applyBorder="1" applyAlignment="1">
      <alignment vertical="center"/>
    </xf>
    <xf numFmtId="0" fontId="0" fillId="0" borderId="112" xfId="0" applyBorder="1" applyAlignment="1">
      <alignment vertical="center"/>
    </xf>
    <xf numFmtId="0" fontId="0" fillId="0" borderId="113" xfId="0" applyBorder="1" applyAlignment="1">
      <alignment vertical="center"/>
    </xf>
    <xf numFmtId="1" fontId="40" fillId="33" borderId="113" xfId="51" applyNumberFormat="1" applyFont="1" applyFill="1" applyBorder="1" applyAlignment="1">
      <alignment horizontal="right" vertical="center" wrapText="1"/>
      <protection/>
    </xf>
    <xf numFmtId="0" fontId="38" fillId="34" borderId="114" xfId="51" applyFont="1" applyFill="1" applyBorder="1" applyAlignment="1">
      <alignment horizontal="center" vertical="center" wrapText="1"/>
      <protection/>
    </xf>
    <xf numFmtId="0" fontId="38" fillId="34" borderId="69" xfId="51" applyFont="1" applyFill="1" applyBorder="1" applyAlignment="1">
      <alignment horizontal="center" vertical="center" wrapText="1"/>
      <protection/>
    </xf>
    <xf numFmtId="0" fontId="37" fillId="34" borderId="67" xfId="51" applyFont="1" applyFill="1" applyBorder="1" applyAlignment="1">
      <alignment horizontal="center" vertical="center" wrapText="1"/>
      <protection/>
    </xf>
    <xf numFmtId="0" fontId="37" fillId="34" borderId="71" xfId="51" applyFont="1" applyFill="1" applyBorder="1" applyAlignment="1">
      <alignment horizontal="center" vertical="center" wrapText="1"/>
      <protection/>
    </xf>
    <xf numFmtId="0" fontId="37" fillId="34" borderId="70" xfId="51" applyFont="1" applyFill="1" applyBorder="1" applyAlignment="1">
      <alignment horizontal="center" vertical="center" wrapText="1"/>
      <protection/>
    </xf>
    <xf numFmtId="0" fontId="37" fillId="34" borderId="115" xfId="51" applyFont="1" applyFill="1" applyBorder="1" applyAlignment="1">
      <alignment horizontal="center" vertical="center" wrapText="1"/>
      <protection/>
    </xf>
    <xf numFmtId="0" fontId="29" fillId="34" borderId="22" xfId="51" applyFont="1" applyFill="1" applyBorder="1" applyAlignment="1">
      <alignment horizontal="center" vertical="center" wrapText="1"/>
      <protection/>
    </xf>
    <xf numFmtId="0" fontId="38" fillId="34" borderId="27" xfId="51" applyFont="1" applyFill="1" applyBorder="1" applyAlignment="1">
      <alignment horizontal="center" vertical="center" wrapText="1"/>
      <protection/>
    </xf>
    <xf numFmtId="0" fontId="38" fillId="34" borderId="13" xfId="51" applyFont="1" applyFill="1" applyBorder="1" applyAlignment="1">
      <alignment horizontal="center" vertical="center" wrapText="1"/>
      <protection/>
    </xf>
    <xf numFmtId="0" fontId="38" fillId="34" borderId="30" xfId="51" applyFont="1" applyFill="1" applyBorder="1" applyAlignment="1">
      <alignment horizontal="center" vertical="center" wrapText="1"/>
      <protection/>
    </xf>
    <xf numFmtId="0" fontId="38" fillId="34" borderId="12" xfId="51" applyFont="1" applyFill="1" applyBorder="1" applyAlignment="1">
      <alignment horizontal="center" vertical="center" wrapText="1"/>
      <protection/>
    </xf>
    <xf numFmtId="0" fontId="38" fillId="34" borderId="14" xfId="51" applyFont="1" applyFill="1" applyBorder="1" applyAlignment="1">
      <alignment horizontal="center" vertical="center" wrapText="1"/>
      <protection/>
    </xf>
    <xf numFmtId="0" fontId="29" fillId="34" borderId="74" xfId="51" applyFont="1" applyFill="1" applyBorder="1" applyAlignment="1">
      <alignment horizontal="center" vertical="center" wrapText="1"/>
      <protection/>
    </xf>
    <xf numFmtId="0" fontId="29" fillId="34" borderId="77" xfId="0" applyFont="1" applyFill="1" applyBorder="1" applyAlignment="1">
      <alignment horizontal="center" vertical="center" wrapText="1"/>
    </xf>
    <xf numFmtId="0" fontId="29" fillId="34" borderId="116" xfId="0" applyFont="1" applyFill="1" applyBorder="1" applyAlignment="1">
      <alignment horizontal="center" vertical="center" wrapText="1"/>
    </xf>
    <xf numFmtId="0" fontId="29" fillId="34" borderId="78" xfId="0" applyFont="1" applyFill="1" applyBorder="1" applyAlignment="1">
      <alignment horizontal="center" vertical="center" wrapText="1"/>
    </xf>
    <xf numFmtId="0" fontId="29" fillId="34" borderId="117" xfId="0" applyFont="1" applyFill="1" applyBorder="1" applyAlignment="1">
      <alignment horizontal="center" vertical="center" wrapText="1"/>
    </xf>
    <xf numFmtId="0" fontId="29" fillId="34" borderId="36" xfId="0" applyFont="1" applyFill="1" applyBorder="1" applyAlignment="1">
      <alignment horizontal="center" vertical="center" wrapText="1"/>
    </xf>
    <xf numFmtId="0" fontId="38" fillId="34" borderId="58" xfId="51" applyFont="1" applyFill="1" applyBorder="1" applyAlignment="1">
      <alignment horizontal="center" vertical="center" wrapText="1"/>
      <protection/>
    </xf>
    <xf numFmtId="0" fontId="38" fillId="34" borderId="59" xfId="51" applyFont="1" applyFill="1" applyBorder="1" applyAlignment="1">
      <alignment horizontal="center" vertical="center" wrapText="1"/>
      <protection/>
    </xf>
    <xf numFmtId="0" fontId="29" fillId="34" borderId="79" xfId="51" applyFont="1" applyFill="1" applyBorder="1" applyAlignment="1">
      <alignment horizontal="center" vertical="center" wrapText="1"/>
      <protection/>
    </xf>
    <xf numFmtId="0" fontId="28" fillId="34" borderId="96" xfId="51" applyFont="1" applyFill="1" applyBorder="1" applyAlignment="1">
      <alignment horizontal="center" vertical="center" wrapText="1"/>
      <protection/>
    </xf>
    <xf numFmtId="0" fontId="28" fillId="34" borderId="97" xfId="51" applyFont="1" applyFill="1" applyBorder="1" applyAlignment="1">
      <alignment horizontal="center" vertical="center" wrapText="1"/>
      <protection/>
    </xf>
    <xf numFmtId="0" fontId="28" fillId="34" borderId="51" xfId="51" applyFont="1" applyFill="1" applyBorder="1" applyAlignment="1">
      <alignment horizontal="center" vertical="center" wrapText="1"/>
      <protection/>
    </xf>
    <xf numFmtId="0" fontId="28" fillId="34" borderId="118" xfId="51" applyFont="1" applyFill="1" applyBorder="1" applyAlignment="1">
      <alignment horizontal="center" vertical="center" wrapText="1"/>
      <protection/>
    </xf>
    <xf numFmtId="0" fontId="28" fillId="34" borderId="119" xfId="51" applyFont="1" applyFill="1" applyBorder="1" applyAlignment="1">
      <alignment horizontal="center" vertical="center" wrapText="1"/>
      <protection/>
    </xf>
    <xf numFmtId="0" fontId="37" fillId="34" borderId="61" xfId="51" applyFont="1" applyFill="1" applyBorder="1" applyAlignment="1">
      <alignment horizontal="center" vertical="center" wrapText="1"/>
      <protection/>
    </xf>
    <xf numFmtId="0" fontId="37" fillId="34" borderId="54" xfId="51" applyFont="1" applyFill="1" applyBorder="1" applyAlignment="1">
      <alignment horizontal="center" vertical="center" wrapText="1"/>
      <protection/>
    </xf>
    <xf numFmtId="0" fontId="29" fillId="33" borderId="120" xfId="51" applyFont="1" applyFill="1" applyBorder="1" applyAlignment="1">
      <alignment horizontal="center" vertical="center" wrapText="1"/>
      <protection/>
    </xf>
    <xf numFmtId="0" fontId="37" fillId="34" borderId="121" xfId="51" applyFont="1" applyFill="1" applyBorder="1" applyAlignment="1">
      <alignment horizontal="center" vertical="center" wrapText="1"/>
      <protection/>
    </xf>
    <xf numFmtId="0" fontId="37" fillId="34" borderId="122" xfId="51" applyFont="1" applyFill="1" applyBorder="1" applyAlignment="1">
      <alignment horizontal="center" vertical="center" wrapText="1"/>
      <protection/>
    </xf>
    <xf numFmtId="0" fontId="41" fillId="34" borderId="17" xfId="51" applyFont="1" applyFill="1" applyBorder="1" applyAlignment="1">
      <alignment horizontal="center" vertical="center"/>
      <protection/>
    </xf>
    <xf numFmtId="0" fontId="41" fillId="34" borderId="18" xfId="51" applyFont="1" applyFill="1" applyBorder="1" applyAlignment="1">
      <alignment horizontal="center" vertical="center"/>
      <protection/>
    </xf>
    <xf numFmtId="0" fontId="41" fillId="34" borderId="123" xfId="51" applyFont="1" applyFill="1" applyBorder="1" applyAlignment="1">
      <alignment horizontal="center" vertical="center"/>
      <protection/>
    </xf>
    <xf numFmtId="0" fontId="42" fillId="34" borderId="67" xfId="51" applyFont="1" applyFill="1" applyBorder="1" applyAlignment="1">
      <alignment horizontal="center" vertical="center"/>
      <protection/>
    </xf>
    <xf numFmtId="0" fontId="37" fillId="34" borderId="124" xfId="51" applyFont="1" applyFill="1" applyBorder="1" applyAlignment="1">
      <alignment horizontal="center" vertical="center" wrapText="1"/>
      <protection/>
    </xf>
    <xf numFmtId="0" fontId="42" fillId="34" borderId="115" xfId="51" applyFont="1" applyFill="1" applyBorder="1" applyAlignment="1">
      <alignment horizontal="center" vertical="center"/>
      <protection/>
    </xf>
    <xf numFmtId="0" fontId="42" fillId="34" borderId="71" xfId="51" applyFont="1" applyFill="1" applyBorder="1" applyAlignment="1">
      <alignment horizontal="center" vertical="center"/>
      <protection/>
    </xf>
    <xf numFmtId="0" fontId="43" fillId="0" borderId="60" xfId="0" applyFont="1" applyBorder="1" applyAlignment="1">
      <alignment horizontal="center" vertical="center" wrapText="1"/>
    </xf>
    <xf numFmtId="0" fontId="44" fillId="0" borderId="60" xfId="0" applyFont="1" applyBorder="1" applyAlignment="1">
      <alignment horizontal="center" vertical="center" wrapText="1"/>
    </xf>
    <xf numFmtId="0" fontId="44" fillId="0" borderId="112" xfId="0" applyFont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3" fillId="0" borderId="60" xfId="0" applyFont="1" applyBorder="1" applyAlignment="1">
      <alignment horizontal="right" vertical="center" wrapText="1"/>
    </xf>
    <xf numFmtId="0" fontId="43" fillId="0" borderId="84" xfId="0" applyFont="1" applyBorder="1" applyAlignment="1">
      <alignment horizontal="right" vertical="center" wrapText="1"/>
    </xf>
    <xf numFmtId="0" fontId="43" fillId="0" borderId="85" xfId="0" applyFont="1" applyBorder="1" applyAlignment="1">
      <alignment horizontal="left" vertical="center" wrapText="1"/>
    </xf>
    <xf numFmtId="0" fontId="43" fillId="0" borderId="58" xfId="0" applyFont="1" applyBorder="1" applyAlignment="1">
      <alignment horizontal="left" vertical="center" wrapText="1"/>
    </xf>
    <xf numFmtId="0" fontId="43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22" fillId="34" borderId="30" xfId="0" applyFont="1" applyFill="1" applyBorder="1" applyAlignment="1">
      <alignment horizontal="left" vertical="center"/>
    </xf>
    <xf numFmtId="0" fontId="22" fillId="34" borderId="26" xfId="0" applyFont="1" applyFill="1" applyBorder="1" applyAlignment="1">
      <alignment horizontal="left" vertical="center"/>
    </xf>
    <xf numFmtId="0" fontId="22" fillId="34" borderId="125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46" fillId="34" borderId="126" xfId="0" applyFont="1" applyFill="1" applyBorder="1" applyAlignment="1">
      <alignment horizontal="center" vertical="center"/>
    </xf>
    <xf numFmtId="0" fontId="0" fillId="34" borderId="126" xfId="0" applyFill="1" applyBorder="1" applyAlignment="1">
      <alignment horizontal="center" vertical="center" wrapText="1"/>
    </xf>
    <xf numFmtId="0" fontId="0" fillId="34" borderId="55" xfId="0" applyFill="1" applyBorder="1" applyAlignment="1">
      <alignment horizontal="center" vertical="center" wrapText="1"/>
    </xf>
    <xf numFmtId="0" fontId="0" fillId="34" borderId="58" xfId="0" applyFill="1" applyBorder="1" applyAlignment="1">
      <alignment horizontal="center" vertical="center"/>
    </xf>
    <xf numFmtId="0" fontId="0" fillId="34" borderId="60" xfId="0" applyFill="1" applyBorder="1" applyAlignment="1">
      <alignment horizontal="center" vertical="center"/>
    </xf>
    <xf numFmtId="0" fontId="0" fillId="34" borderId="127" xfId="0" applyFill="1" applyBorder="1" applyAlignment="1">
      <alignment horizontal="center" vertical="center" wrapText="1"/>
    </xf>
    <xf numFmtId="0" fontId="0" fillId="34" borderId="60" xfId="0" applyFill="1" applyBorder="1" applyAlignment="1">
      <alignment horizontal="center" vertical="center" wrapText="1"/>
    </xf>
    <xf numFmtId="0" fontId="0" fillId="34" borderId="128" xfId="0" applyFill="1" applyBorder="1" applyAlignment="1">
      <alignment horizontal="center" vertical="center" wrapText="1"/>
    </xf>
    <xf numFmtId="0" fontId="0" fillId="34" borderId="128" xfId="0" applyFill="1" applyBorder="1" applyAlignment="1">
      <alignment horizontal="left" vertical="center"/>
    </xf>
    <xf numFmtId="0" fontId="0" fillId="34" borderId="127" xfId="0" applyFill="1" applyBorder="1" applyAlignment="1">
      <alignment horizontal="left" vertical="center"/>
    </xf>
    <xf numFmtId="0" fontId="0" fillId="34" borderId="129" xfId="0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34" borderId="78" xfId="0" applyFill="1" applyBorder="1" applyAlignment="1">
      <alignment horizontal="center" vertical="center" wrapText="1"/>
    </xf>
    <xf numFmtId="0" fontId="0" fillId="34" borderId="76" xfId="0" applyFill="1" applyBorder="1" applyAlignment="1">
      <alignment horizontal="center" vertical="center" wrapText="1"/>
    </xf>
    <xf numFmtId="0" fontId="0" fillId="34" borderId="44" xfId="0" applyFill="1" applyBorder="1" applyAlignment="1">
      <alignment horizontal="center" vertical="center" wrapText="1"/>
    </xf>
    <xf numFmtId="0" fontId="0" fillId="34" borderId="41" xfId="0" applyFill="1" applyBorder="1" applyAlignment="1">
      <alignment horizontal="center" vertical="center" wrapText="1"/>
    </xf>
    <xf numFmtId="0" fontId="0" fillId="34" borderId="60" xfId="0" applyFill="1" applyBorder="1" applyAlignment="1">
      <alignment horizontal="center" wrapText="1"/>
    </xf>
    <xf numFmtId="0" fontId="0" fillId="34" borderId="130" xfId="0" applyFill="1" applyBorder="1" applyAlignment="1">
      <alignment horizontal="center" vertical="center" wrapText="1"/>
    </xf>
    <xf numFmtId="0" fontId="46" fillId="34" borderId="15" xfId="0" applyFont="1" applyFill="1" applyBorder="1" applyAlignment="1">
      <alignment horizontal="center" vertical="center"/>
    </xf>
    <xf numFmtId="0" fontId="27" fillId="34" borderId="0" xfId="51" applyFont="1" applyFill="1" applyAlignment="1">
      <alignment horizontal="center" vertical="center" wrapText="1"/>
      <protection/>
    </xf>
    <xf numFmtId="0" fontId="27" fillId="34" borderId="56" xfId="51" applyFont="1" applyFill="1" applyBorder="1" applyAlignment="1">
      <alignment horizontal="center" vertical="center" wrapText="1"/>
      <protection/>
    </xf>
    <xf numFmtId="0" fontId="27" fillId="0" borderId="0" xfId="51" applyFont="1" applyAlignment="1">
      <alignment horizontal="center" vertical="center" wrapText="1"/>
      <protection/>
    </xf>
    <xf numFmtId="0" fontId="47" fillId="36" borderId="126" xfId="0" applyFont="1" applyFill="1" applyBorder="1" applyAlignment="1">
      <alignment horizontal="center" vertical="center"/>
    </xf>
    <xf numFmtId="0" fontId="48" fillId="7" borderId="89" xfId="0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7" fillId="36" borderId="131" xfId="0" applyFont="1" applyFill="1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47" fillId="37" borderId="132" xfId="0" applyFont="1" applyFill="1" applyBorder="1" applyAlignment="1">
      <alignment horizontal="center" vertical="center"/>
    </xf>
    <xf numFmtId="0" fontId="47" fillId="37" borderId="67" xfId="0" applyFont="1" applyFill="1" applyBorder="1" applyAlignment="1">
      <alignment horizontal="center" vertical="center"/>
    </xf>
    <xf numFmtId="0" fontId="47" fillId="37" borderId="71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6" fillId="34" borderId="133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 wrapText="1"/>
    </xf>
    <xf numFmtId="0" fontId="22" fillId="34" borderId="25" xfId="0" applyFont="1" applyFill="1" applyBorder="1" applyAlignment="1">
      <alignment horizontal="left" vertical="center"/>
    </xf>
    <xf numFmtId="0" fontId="46" fillId="34" borderId="134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 wrapText="1"/>
    </xf>
    <xf numFmtId="0" fontId="0" fillId="34" borderId="135" xfId="0" applyFill="1" applyBorder="1" applyAlignment="1">
      <alignment horizontal="center" vertical="center" wrapText="1"/>
    </xf>
    <xf numFmtId="0" fontId="22" fillId="34" borderId="60" xfId="0" applyFont="1" applyFill="1" applyBorder="1" applyAlignment="1">
      <alignment horizontal="left" vertical="center"/>
    </xf>
    <xf numFmtId="0" fontId="22" fillId="34" borderId="60" xfId="0" applyFont="1" applyFill="1" applyBorder="1" applyAlignment="1">
      <alignment horizontal="center" vertical="center" wrapText="1"/>
    </xf>
    <xf numFmtId="0" fontId="22" fillId="34" borderId="84" xfId="0" applyFont="1" applyFill="1" applyBorder="1" applyAlignment="1">
      <alignment horizontal="left" vertical="center"/>
    </xf>
    <xf numFmtId="0" fontId="22" fillId="34" borderId="85" xfId="0" applyFont="1" applyFill="1" applyBorder="1" applyAlignment="1">
      <alignment horizontal="left" vertical="center"/>
    </xf>
    <xf numFmtId="0" fontId="22" fillId="34" borderId="128" xfId="0" applyFont="1" applyFill="1" applyBorder="1" applyAlignment="1">
      <alignment horizontal="center" vertical="center" wrapText="1"/>
    </xf>
    <xf numFmtId="0" fontId="22" fillId="34" borderId="111" xfId="0" applyFont="1" applyFill="1" applyBorder="1" applyAlignment="1">
      <alignment horizontal="center" vertical="center" wrapText="1"/>
    </xf>
    <xf numFmtId="0" fontId="22" fillId="34" borderId="60" xfId="0" applyFont="1" applyFill="1" applyBorder="1" applyAlignment="1">
      <alignment horizontal="left" vertical="center" wrapText="1"/>
    </xf>
    <xf numFmtId="0" fontId="22" fillId="34" borderId="127" xfId="0" applyFont="1" applyFill="1" applyBorder="1" applyAlignment="1">
      <alignment horizontal="center" vertical="center" wrapText="1"/>
    </xf>
    <xf numFmtId="0" fontId="22" fillId="34" borderId="59" xfId="0" applyFont="1" applyFill="1" applyBorder="1" applyAlignment="1">
      <alignment horizontal="center" vertical="center" wrapText="1"/>
    </xf>
    <xf numFmtId="0" fontId="0" fillId="34" borderId="136" xfId="0" applyFill="1" applyBorder="1" applyAlignment="1">
      <alignment horizontal="center" vertical="center" wrapText="1"/>
    </xf>
    <xf numFmtId="0" fontId="0" fillId="34" borderId="137" xfId="0" applyFill="1" applyBorder="1" applyAlignment="1">
      <alignment horizontal="center" vertical="center" wrapText="1"/>
    </xf>
    <xf numFmtId="0" fontId="0" fillId="34" borderId="58" xfId="0" applyFill="1" applyBorder="1" applyAlignment="1">
      <alignment horizontal="center" vertical="center" wrapText="1"/>
    </xf>
    <xf numFmtId="0" fontId="22" fillId="34" borderId="42" xfId="0" applyFont="1" applyFill="1" applyBorder="1" applyAlignment="1">
      <alignment horizontal="center" vertical="center" wrapText="1"/>
    </xf>
    <xf numFmtId="0" fontId="22" fillId="34" borderId="43" xfId="0" applyFont="1" applyFill="1" applyBorder="1" applyAlignment="1">
      <alignment horizontal="center" vertical="center" wrapText="1"/>
    </xf>
    <xf numFmtId="0" fontId="0" fillId="34" borderId="138" xfId="0" applyFill="1" applyBorder="1" applyAlignment="1">
      <alignment horizontal="center" vertical="center" wrapText="1"/>
    </xf>
    <xf numFmtId="0" fontId="22" fillId="34" borderId="76" xfId="0" applyFont="1" applyFill="1" applyBorder="1" applyAlignment="1">
      <alignment horizontal="center" vertical="center" wrapText="1"/>
    </xf>
    <xf numFmtId="0" fontId="22" fillId="34" borderId="78" xfId="0" applyFont="1" applyFill="1" applyBorder="1" applyAlignment="1">
      <alignment horizontal="center" vertical="center" wrapText="1"/>
    </xf>
    <xf numFmtId="0" fontId="22" fillId="34" borderId="137" xfId="0" applyFont="1" applyFill="1" applyBorder="1" applyAlignment="1">
      <alignment horizontal="center" vertical="center" wrapText="1"/>
    </xf>
    <xf numFmtId="0" fontId="46" fillId="34" borderId="139" xfId="0" applyFont="1" applyFill="1" applyBorder="1" applyAlignment="1">
      <alignment horizontal="center" vertical="center"/>
    </xf>
    <xf numFmtId="0" fontId="27" fillId="34" borderId="96" xfId="51" applyFont="1" applyFill="1" applyBorder="1" applyAlignment="1">
      <alignment horizontal="center" vertical="center" wrapText="1"/>
      <protection/>
    </xf>
    <xf numFmtId="0" fontId="27" fillId="34" borderId="140" xfId="51" applyFont="1" applyFill="1" applyBorder="1" applyAlignment="1">
      <alignment horizontal="center" vertical="center" wrapText="1"/>
      <protection/>
    </xf>
    <xf numFmtId="0" fontId="49" fillId="36" borderId="126" xfId="0" applyFont="1" applyFill="1" applyBorder="1" applyAlignment="1">
      <alignment horizontal="center" vertical="center"/>
    </xf>
    <xf numFmtId="0" fontId="43" fillId="34" borderId="141" xfId="0" applyFont="1" applyFill="1" applyBorder="1" applyAlignment="1">
      <alignment horizontal="center" vertical="center"/>
    </xf>
    <xf numFmtId="0" fontId="43" fillId="34" borderId="99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9" fillId="36" borderId="131" xfId="0" applyFont="1" applyFill="1" applyBorder="1" applyAlignment="1">
      <alignment horizontal="center" vertical="center"/>
    </xf>
    <xf numFmtId="0" fontId="43" fillId="34" borderId="142" xfId="0" applyFont="1" applyFill="1" applyBorder="1" applyAlignment="1">
      <alignment horizontal="center" vertical="center"/>
    </xf>
    <xf numFmtId="0" fontId="49" fillId="37" borderId="132" xfId="0" applyFont="1" applyFill="1" applyBorder="1" applyAlignment="1">
      <alignment horizontal="center" vertical="center"/>
    </xf>
    <xf numFmtId="0" fontId="49" fillId="37" borderId="17" xfId="0" applyFont="1" applyFill="1" applyBorder="1" applyAlignment="1">
      <alignment horizontal="center" vertical="center"/>
    </xf>
    <xf numFmtId="0" fontId="49" fillId="37" borderId="123" xfId="0" applyFont="1" applyFill="1" applyBorder="1" applyAlignment="1">
      <alignment horizontal="center" vertical="center"/>
    </xf>
    <xf numFmtId="0" fontId="49" fillId="37" borderId="18" xfId="0" applyFont="1" applyFill="1" applyBorder="1" applyAlignment="1">
      <alignment horizontal="center" vertical="center"/>
    </xf>
    <xf numFmtId="0" fontId="35" fillId="33" borderId="0" xfId="52" applyFont="1" applyFill="1" applyAlignment="1">
      <alignment horizontal="left" vertical="top" wrapText="1"/>
      <protection/>
    </xf>
    <xf numFmtId="0" fontId="18" fillId="0" borderId="0" xfId="52">
      <alignment/>
      <protection/>
    </xf>
    <xf numFmtId="0" fontId="19" fillId="33" borderId="60" xfId="52" applyFont="1" applyFill="1" applyBorder="1" applyAlignment="1">
      <alignment horizontal="center" vertical="center" wrapText="1"/>
      <protection/>
    </xf>
    <xf numFmtId="0" fontId="25" fillId="33" borderId="60" xfId="52" applyFont="1" applyFill="1" applyBorder="1" applyAlignment="1">
      <alignment horizontal="center" vertical="center" wrapText="1"/>
      <protection/>
    </xf>
    <xf numFmtId="0" fontId="29" fillId="33" borderId="60" xfId="52" applyFont="1" applyFill="1" applyBorder="1" applyAlignment="1">
      <alignment horizontal="right" vertical="center" wrapText="1"/>
      <protection/>
    </xf>
    <xf numFmtId="0" fontId="29" fillId="33" borderId="84" xfId="52" applyFont="1" applyFill="1" applyBorder="1" applyAlignment="1">
      <alignment horizontal="right" vertical="center" wrapText="1"/>
      <protection/>
    </xf>
    <xf numFmtId="0" fontId="29" fillId="33" borderId="58" xfId="52" applyFont="1" applyFill="1" applyBorder="1" applyAlignment="1">
      <alignment horizontal="left" vertical="center" wrapText="1"/>
      <protection/>
    </xf>
    <xf numFmtId="0" fontId="29" fillId="33" borderId="60" xfId="52" applyFont="1" applyFill="1" applyBorder="1" applyAlignment="1">
      <alignment horizontal="left" vertical="center" wrapText="1"/>
      <protection/>
    </xf>
    <xf numFmtId="0" fontId="19" fillId="33" borderId="0" xfId="52" applyFont="1" applyFill="1" applyAlignment="1">
      <alignment horizontal="left" vertical="center" wrapText="1"/>
      <protection/>
    </xf>
    <xf numFmtId="0" fontId="27" fillId="34" borderId="20" xfId="51" applyFont="1" applyFill="1" applyBorder="1" applyAlignment="1">
      <alignment horizontal="center" vertical="center" wrapText="1"/>
      <protection/>
    </xf>
    <xf numFmtId="0" fontId="27" fillId="34" borderId="21" xfId="51" applyFont="1" applyFill="1" applyBorder="1" applyAlignment="1">
      <alignment horizontal="center" vertical="center" wrapText="1"/>
      <protection/>
    </xf>
    <xf numFmtId="0" fontId="27" fillId="34" borderId="22" xfId="51" applyFont="1" applyFill="1" applyBorder="1" applyAlignment="1">
      <alignment horizontal="center" vertical="center" wrapText="1"/>
      <protection/>
    </xf>
    <xf numFmtId="0" fontId="29" fillId="34" borderId="114" xfId="51" applyFont="1" applyFill="1" applyBorder="1" applyAlignment="1">
      <alignment horizontal="center" vertical="center" wrapText="1"/>
      <protection/>
    </xf>
    <xf numFmtId="0" fontId="29" fillId="34" borderId="69" xfId="51" applyFont="1" applyFill="1" applyBorder="1" applyAlignment="1">
      <alignment horizontal="center" vertical="center" wrapText="1"/>
      <protection/>
    </xf>
    <xf numFmtId="0" fontId="29" fillId="34" borderId="143" xfId="51" applyFont="1" applyFill="1" applyBorder="1" applyAlignment="1">
      <alignment horizontal="center" vertical="center" wrapText="1"/>
      <protection/>
    </xf>
    <xf numFmtId="0" fontId="27" fillId="34" borderId="31" xfId="51" applyFont="1" applyFill="1" applyBorder="1" applyAlignment="1">
      <alignment horizontal="center" vertical="center" wrapText="1"/>
      <protection/>
    </xf>
    <xf numFmtId="0" fontId="27" fillId="34" borderId="32" xfId="51" applyFont="1" applyFill="1" applyBorder="1" applyAlignment="1">
      <alignment horizontal="center" vertical="center" wrapText="1"/>
      <protection/>
    </xf>
    <xf numFmtId="0" fontId="27" fillId="34" borderId="74" xfId="51" applyFont="1" applyFill="1" applyBorder="1" applyAlignment="1">
      <alignment horizontal="center" vertical="center" wrapText="1"/>
      <protection/>
    </xf>
    <xf numFmtId="0" fontId="27" fillId="34" borderId="37" xfId="51" applyFont="1" applyFill="1" applyBorder="1" applyAlignment="1">
      <alignment horizontal="center" vertical="center" wrapText="1"/>
      <protection/>
    </xf>
    <xf numFmtId="0" fontId="27" fillId="34" borderId="77" xfId="51" applyFont="1" applyFill="1" applyBorder="1" applyAlignment="1">
      <alignment horizontal="center" vertical="center" wrapText="1"/>
      <protection/>
    </xf>
    <xf numFmtId="0" fontId="27" fillId="34" borderId="35" xfId="51" applyFont="1" applyFill="1" applyBorder="1" applyAlignment="1">
      <alignment horizontal="center" vertical="center" wrapText="1"/>
      <protection/>
    </xf>
    <xf numFmtId="0" fontId="27" fillId="34" borderId="36" xfId="51" applyFont="1" applyFill="1" applyBorder="1" applyAlignment="1">
      <alignment horizontal="center" vertical="center" wrapText="1"/>
      <protection/>
    </xf>
    <xf numFmtId="0" fontId="27" fillId="34" borderId="46" xfId="51" applyFont="1" applyFill="1" applyBorder="1" applyAlignment="1">
      <alignment horizontal="center" vertical="center" wrapText="1"/>
      <protection/>
    </xf>
    <xf numFmtId="0" fontId="27" fillId="34" borderId="47" xfId="51" applyFont="1" applyFill="1" applyBorder="1" applyAlignment="1">
      <alignment horizontal="center" vertical="center" wrapText="1"/>
      <protection/>
    </xf>
    <xf numFmtId="0" fontId="27" fillId="34" borderId="79" xfId="51" applyFont="1" applyFill="1" applyBorder="1" applyAlignment="1">
      <alignment horizontal="center" vertical="center" wrapText="1"/>
      <protection/>
    </xf>
    <xf numFmtId="0" fontId="50" fillId="34" borderId="52" xfId="51" applyFont="1" applyFill="1" applyBorder="1" applyAlignment="1">
      <alignment horizontal="center" vertical="center" wrapText="1"/>
      <protection/>
    </xf>
    <xf numFmtId="0" fontId="50" fillId="34" borderId="80" xfId="51" applyFont="1" applyFill="1" applyBorder="1" applyAlignment="1">
      <alignment horizontal="center" vertical="center" wrapText="1"/>
      <protection/>
    </xf>
    <xf numFmtId="0" fontId="50" fillId="34" borderId="50" xfId="51" applyFont="1" applyFill="1" applyBorder="1" applyAlignment="1">
      <alignment horizontal="center" vertical="center" wrapText="1"/>
      <protection/>
    </xf>
    <xf numFmtId="0" fontId="50" fillId="34" borderId="53" xfId="51" applyFont="1" applyFill="1" applyBorder="1" applyAlignment="1">
      <alignment horizontal="center" vertical="center" wrapText="1"/>
      <protection/>
    </xf>
    <xf numFmtId="0" fontId="50" fillId="34" borderId="51" xfId="51" applyFont="1" applyFill="1" applyBorder="1" applyAlignment="1">
      <alignment horizontal="center" vertical="center" wrapText="1"/>
      <protection/>
    </xf>
    <xf numFmtId="0" fontId="50" fillId="34" borderId="144" xfId="51" applyFont="1" applyFill="1" applyBorder="1" applyAlignment="1">
      <alignment horizontal="center" vertical="center" wrapText="1"/>
      <protection/>
    </xf>
    <xf numFmtId="0" fontId="19" fillId="36" borderId="31" xfId="52" applyFont="1" applyFill="1" applyBorder="1" applyAlignment="1">
      <alignment horizontal="center" vertical="center" wrapText="1"/>
      <protection/>
    </xf>
    <xf numFmtId="0" fontId="38" fillId="36" borderId="32" xfId="52" applyFont="1" applyFill="1" applyBorder="1" applyAlignment="1">
      <alignment horizontal="left" vertical="center" wrapText="1"/>
      <protection/>
    </xf>
    <xf numFmtId="0" fontId="29" fillId="36" borderId="57" xfId="51" applyFont="1" applyFill="1" applyBorder="1" applyAlignment="1">
      <alignment horizontal="center" vertical="center" wrapText="1"/>
      <protection/>
    </xf>
    <xf numFmtId="0" fontId="19" fillId="33" borderId="91" xfId="0" applyFont="1" applyFill="1" applyBorder="1" applyAlignment="1">
      <alignment horizontal="center" vertical="center" wrapText="1"/>
    </xf>
    <xf numFmtId="0" fontId="19" fillId="36" borderId="61" xfId="52" applyFont="1" applyFill="1" applyBorder="1" applyAlignment="1">
      <alignment horizontal="center" vertical="center" wrapText="1"/>
      <protection/>
    </xf>
    <xf numFmtId="0" fontId="38" fillId="36" borderId="62" xfId="52" applyFont="1" applyFill="1" applyBorder="1" applyAlignment="1">
      <alignment horizontal="left" vertical="center" wrapText="1"/>
      <protection/>
    </xf>
    <xf numFmtId="0" fontId="29" fillId="36" borderId="81" xfId="51" applyFont="1" applyFill="1" applyBorder="1" applyAlignment="1">
      <alignment horizontal="center" vertical="center" wrapText="1"/>
      <protection/>
    </xf>
    <xf numFmtId="0" fontId="19" fillId="36" borderId="117" xfId="52" applyFont="1" applyFill="1" applyBorder="1" applyAlignment="1">
      <alignment horizontal="center" vertical="center" wrapText="1"/>
      <protection/>
    </xf>
    <xf numFmtId="0" fontId="38" fillId="36" borderId="116" xfId="52" applyFont="1" applyFill="1" applyBorder="1" applyAlignment="1">
      <alignment horizontal="left" vertical="center" wrapText="1"/>
      <protection/>
    </xf>
    <xf numFmtId="0" fontId="29" fillId="36" borderId="145" xfId="51" applyFont="1" applyFill="1" applyBorder="1" applyAlignment="1">
      <alignment horizontal="center" vertical="center" wrapText="1"/>
      <protection/>
    </xf>
    <xf numFmtId="0" fontId="19" fillId="34" borderId="146" xfId="52" applyFont="1" applyFill="1" applyBorder="1" applyAlignment="1">
      <alignment horizontal="right" vertical="center" wrapText="1"/>
      <protection/>
    </xf>
    <xf numFmtId="0" fontId="19" fillId="34" borderId="140" xfId="52" applyFont="1" applyFill="1" applyBorder="1" applyAlignment="1">
      <alignment horizontal="right" vertical="center" wrapText="1"/>
      <protection/>
    </xf>
    <xf numFmtId="0" fontId="29" fillId="34" borderId="15" xfId="52" applyFont="1" applyFill="1" applyBorder="1" applyAlignment="1">
      <alignment horizontal="center" vertical="center" wrapText="1"/>
      <protection/>
    </xf>
    <xf numFmtId="0" fontId="29" fillId="34" borderId="73" xfId="52" applyFont="1" applyFill="1" applyBorder="1" applyAlignment="1">
      <alignment horizontal="center" vertical="center" wrapText="1"/>
      <protection/>
    </xf>
    <xf numFmtId="0" fontId="29" fillId="34" borderId="46" xfId="52" applyFont="1" applyFill="1" applyBorder="1" applyAlignment="1">
      <alignment horizontal="center" vertical="center" wrapText="1"/>
      <protection/>
    </xf>
    <xf numFmtId="0" fontId="29" fillId="34" borderId="147" xfId="52" applyFont="1" applyFill="1" applyBorder="1" applyAlignment="1">
      <alignment horizontal="center" vertical="center" wrapText="1"/>
      <protection/>
    </xf>
    <xf numFmtId="0" fontId="19" fillId="34" borderId="20" xfId="52" applyFont="1" applyFill="1" applyBorder="1" applyAlignment="1">
      <alignment horizontal="center" vertical="center" wrapText="1"/>
      <protection/>
    </xf>
    <xf numFmtId="0" fontId="19" fillId="34" borderId="21" xfId="52" applyFont="1" applyFill="1" applyBorder="1" applyAlignment="1">
      <alignment horizontal="center" vertical="center" wrapText="1"/>
      <protection/>
    </xf>
    <xf numFmtId="0" fontId="19" fillId="34" borderId="22" xfId="52" applyFont="1" applyFill="1" applyBorder="1" applyAlignment="1">
      <alignment horizontal="center" vertical="center" wrapText="1"/>
      <protection/>
    </xf>
    <xf numFmtId="0" fontId="29" fillId="34" borderId="25" xfId="52" applyFont="1" applyFill="1" applyBorder="1" applyAlignment="1">
      <alignment horizontal="center" vertical="center" wrapText="1"/>
      <protection/>
    </xf>
    <xf numFmtId="0" fontId="29" fillId="34" borderId="26" xfId="52" applyFont="1" applyFill="1" applyBorder="1" applyAlignment="1">
      <alignment horizontal="center" vertical="center" wrapText="1"/>
      <protection/>
    </xf>
    <xf numFmtId="0" fontId="29" fillId="34" borderId="125" xfId="52" applyFont="1" applyFill="1" applyBorder="1" applyAlignment="1">
      <alignment horizontal="center" vertical="center" wrapText="1"/>
      <protection/>
    </xf>
    <xf numFmtId="0" fontId="19" fillId="34" borderId="31" xfId="52" applyFont="1" applyFill="1" applyBorder="1" applyAlignment="1">
      <alignment horizontal="center" vertical="center" wrapText="1"/>
      <protection/>
    </xf>
    <xf numFmtId="0" fontId="19" fillId="34" borderId="32" xfId="52" applyFont="1" applyFill="1" applyBorder="1" applyAlignment="1">
      <alignment horizontal="center" vertical="center" wrapText="1"/>
      <protection/>
    </xf>
    <xf numFmtId="0" fontId="19" fillId="34" borderId="74" xfId="52" applyFont="1" applyFill="1" applyBorder="1" applyAlignment="1">
      <alignment horizontal="center" vertical="center" wrapText="1"/>
      <protection/>
    </xf>
    <xf numFmtId="0" fontId="27" fillId="34" borderId="38" xfId="52" applyFont="1" applyFill="1" applyBorder="1" applyAlignment="1">
      <alignment horizontal="center" vertical="center" wrapText="1"/>
      <protection/>
    </xf>
    <xf numFmtId="0" fontId="27" fillId="34" borderId="41" xfId="52" applyFont="1" applyFill="1" applyBorder="1" applyAlignment="1">
      <alignment horizontal="center" vertical="center" wrapText="1"/>
      <protection/>
    </xf>
    <xf numFmtId="0" fontId="27" fillId="34" borderId="60" xfId="52" applyFont="1" applyFill="1" applyBorder="1" applyAlignment="1">
      <alignment horizontal="center" vertical="center" wrapText="1"/>
      <protection/>
    </xf>
    <xf numFmtId="0" fontId="27" fillId="34" borderId="44" xfId="52" applyFont="1" applyFill="1" applyBorder="1" applyAlignment="1">
      <alignment horizontal="center" vertical="center" wrapText="1"/>
      <protection/>
    </xf>
    <xf numFmtId="0" fontId="27" fillId="34" borderId="84" xfId="52" applyFont="1" applyFill="1" applyBorder="1" applyAlignment="1">
      <alignment horizontal="center" vertical="center" wrapText="1"/>
      <protection/>
    </xf>
    <xf numFmtId="0" fontId="27" fillId="34" borderId="59" xfId="52" applyFont="1" applyFill="1" applyBorder="1" applyAlignment="1">
      <alignment horizontal="center" vertical="center" wrapText="1"/>
      <protection/>
    </xf>
    <xf numFmtId="0" fontId="19" fillId="34" borderId="46" xfId="52" applyFont="1" applyFill="1" applyBorder="1" applyAlignment="1">
      <alignment horizontal="center" vertical="center" wrapText="1"/>
      <protection/>
    </xf>
    <xf numFmtId="0" fontId="19" fillId="34" borderId="47" xfId="52" applyFont="1" applyFill="1" applyBorder="1" applyAlignment="1">
      <alignment horizontal="center" vertical="center" wrapText="1"/>
      <protection/>
    </xf>
    <xf numFmtId="0" fontId="19" fillId="34" borderId="79" xfId="52" applyFont="1" applyFill="1" applyBorder="1" applyAlignment="1">
      <alignment horizontal="center" vertical="center" wrapText="1"/>
      <protection/>
    </xf>
    <xf numFmtId="0" fontId="29" fillId="33" borderId="24" xfId="52" applyFont="1" applyFill="1" applyBorder="1" applyAlignment="1">
      <alignment horizontal="center" vertical="center" wrapText="1"/>
      <protection/>
    </xf>
    <xf numFmtId="0" fontId="19" fillId="33" borderId="148" xfId="52" applyFont="1" applyFill="1" applyBorder="1" applyAlignment="1">
      <alignment horizontal="center" vertical="center" wrapText="1"/>
      <protection/>
    </xf>
    <xf numFmtId="0" fontId="38" fillId="33" borderId="64" xfId="52" applyFont="1" applyFill="1" applyBorder="1" applyAlignment="1">
      <alignment horizontal="left" vertical="center" wrapText="1"/>
      <protection/>
    </xf>
    <xf numFmtId="0" fontId="29" fillId="33" borderId="149" xfId="52" applyFont="1" applyFill="1" applyBorder="1" applyAlignment="1">
      <alignment horizontal="center" vertical="center" wrapText="1"/>
      <protection/>
    </xf>
    <xf numFmtId="0" fontId="19" fillId="33" borderId="46" xfId="52" applyFont="1" applyFill="1" applyBorder="1" applyAlignment="1">
      <alignment horizontal="center" vertical="center" wrapText="1"/>
      <protection/>
    </xf>
    <xf numFmtId="0" fontId="38" fillId="33" borderId="47" xfId="52" applyFont="1" applyFill="1" applyBorder="1" applyAlignment="1">
      <alignment horizontal="left" vertical="center" wrapText="1"/>
      <protection/>
    </xf>
    <xf numFmtId="0" fontId="29" fillId="33" borderId="119" xfId="52" applyFont="1" applyFill="1" applyBorder="1" applyAlignment="1">
      <alignment horizontal="center" vertical="center" wrapText="1"/>
      <protection/>
    </xf>
    <xf numFmtId="0" fontId="19" fillId="34" borderId="150" xfId="52" applyFont="1" applyFill="1" applyBorder="1" applyAlignment="1">
      <alignment horizontal="right" vertical="center" wrapText="1"/>
      <protection/>
    </xf>
    <xf numFmtId="0" fontId="19" fillId="34" borderId="151" xfId="52" applyFont="1" applyFill="1" applyBorder="1" applyAlignment="1">
      <alignment horizontal="right" vertical="center" wrapText="1"/>
      <protection/>
    </xf>
    <xf numFmtId="0" fontId="19" fillId="34" borderId="152" xfId="52" applyFont="1" applyFill="1" applyBorder="1" applyAlignment="1">
      <alignment horizontal="right" vertical="center" wrapText="1"/>
      <protection/>
    </xf>
    <xf numFmtId="0" fontId="29" fillId="34" borderId="47" xfId="52" applyFont="1" applyFill="1" applyBorder="1" applyAlignment="1">
      <alignment horizontal="center" vertical="center" wrapText="1"/>
      <protection/>
    </xf>
    <xf numFmtId="0" fontId="29" fillId="34" borderId="82" xfId="52" applyFont="1" applyFill="1" applyBorder="1" applyAlignment="1">
      <alignment horizontal="center" vertical="center" wrapText="1"/>
      <protection/>
    </xf>
    <xf numFmtId="0" fontId="35" fillId="33" borderId="0" xfId="53" applyFont="1" applyFill="1" applyAlignment="1">
      <alignment horizontal="left" vertical="top" wrapText="1"/>
      <protection/>
    </xf>
    <xf numFmtId="0" fontId="18" fillId="0" borderId="0" xfId="53">
      <alignment/>
      <protection/>
    </xf>
    <xf numFmtId="0" fontId="29" fillId="33" borderId="127" xfId="52" applyFont="1" applyFill="1" applyBorder="1" applyAlignment="1">
      <alignment horizontal="center" vertical="center" wrapText="1"/>
      <protection/>
    </xf>
    <xf numFmtId="0" fontId="29" fillId="33" borderId="137" xfId="52" applyFont="1" applyFill="1" applyBorder="1" applyAlignment="1">
      <alignment horizontal="center" vertical="center" wrapText="1"/>
      <protection/>
    </xf>
    <xf numFmtId="0" fontId="29" fillId="33" borderId="85" xfId="52" applyFont="1" applyFill="1" applyBorder="1" applyAlignment="1">
      <alignment horizontal="right" vertical="center" wrapText="1"/>
      <protection/>
    </xf>
    <xf numFmtId="0" fontId="29" fillId="33" borderId="153" xfId="52" applyFont="1" applyFill="1" applyBorder="1" applyAlignment="1">
      <alignment horizontal="center" vertical="center" wrapText="1"/>
      <protection/>
    </xf>
    <xf numFmtId="0" fontId="29" fillId="33" borderId="0" xfId="52" applyFont="1" applyFill="1" applyAlignment="1">
      <alignment horizontal="center" vertical="center" wrapText="1"/>
      <protection/>
    </xf>
    <xf numFmtId="0" fontId="19" fillId="34" borderId="30" xfId="51" applyFont="1" applyFill="1" applyBorder="1" applyAlignment="1">
      <alignment horizontal="center" vertical="center" wrapText="1"/>
      <protection/>
    </xf>
    <xf numFmtId="0" fontId="51" fillId="34" borderId="142" xfId="51" applyFont="1" applyFill="1" applyBorder="1" applyAlignment="1">
      <alignment horizontal="center" vertical="center" wrapText="1"/>
      <protection/>
    </xf>
    <xf numFmtId="0" fontId="19" fillId="34" borderId="114" xfId="51" applyFont="1" applyFill="1" applyBorder="1" applyAlignment="1">
      <alignment horizontal="center" vertical="center" wrapText="1"/>
      <protection/>
    </xf>
    <xf numFmtId="0" fontId="19" fillId="34" borderId="69" xfId="51" applyFont="1" applyFill="1" applyBorder="1" applyAlignment="1">
      <alignment horizontal="center" vertical="center" wrapText="1"/>
      <protection/>
    </xf>
    <xf numFmtId="0" fontId="19" fillId="34" borderId="143" xfId="51" applyFont="1" applyFill="1" applyBorder="1" applyAlignment="1">
      <alignment horizontal="center" vertical="center" wrapText="1"/>
      <protection/>
    </xf>
    <xf numFmtId="0" fontId="19" fillId="34" borderId="60" xfId="51" applyFont="1" applyFill="1" applyBorder="1" applyAlignment="1">
      <alignment horizontal="center" vertical="center" wrapText="1"/>
      <protection/>
    </xf>
    <xf numFmtId="0" fontId="19" fillId="34" borderId="84" xfId="51" applyFont="1" applyFill="1" applyBorder="1" applyAlignment="1">
      <alignment horizontal="center" vertical="center" wrapText="1"/>
      <protection/>
    </xf>
    <xf numFmtId="0" fontId="51" fillId="34" borderId="154" xfId="51" applyFont="1" applyFill="1" applyBorder="1" applyAlignment="1">
      <alignment horizontal="center" vertical="center" wrapText="1"/>
      <protection/>
    </xf>
    <xf numFmtId="0" fontId="19" fillId="34" borderId="155" xfId="51" applyFont="1" applyFill="1" applyBorder="1" applyAlignment="1">
      <alignment horizontal="center" vertical="center" wrapText="1"/>
      <protection/>
    </xf>
    <xf numFmtId="0" fontId="19" fillId="34" borderId="137" xfId="51" applyFont="1" applyFill="1" applyBorder="1" applyAlignment="1">
      <alignment horizontal="center" vertical="center" wrapText="1"/>
      <protection/>
    </xf>
    <xf numFmtId="0" fontId="19" fillId="34" borderId="156" xfId="51" applyFont="1" applyFill="1" applyBorder="1" applyAlignment="1">
      <alignment horizontal="center" vertical="center" wrapText="1"/>
      <protection/>
    </xf>
    <xf numFmtId="0" fontId="19" fillId="34" borderId="157" xfId="51" applyFont="1" applyFill="1" applyBorder="1" applyAlignment="1">
      <alignment horizontal="center" vertical="center" wrapText="1"/>
      <protection/>
    </xf>
    <xf numFmtId="0" fontId="19" fillId="34" borderId="112" xfId="51" applyFont="1" applyFill="1" applyBorder="1" applyAlignment="1">
      <alignment horizontal="center" vertical="center" wrapText="1"/>
      <protection/>
    </xf>
    <xf numFmtId="0" fontId="19" fillId="34" borderId="112" xfId="51" applyFont="1" applyFill="1" applyBorder="1" applyAlignment="1">
      <alignment horizontal="center" vertical="center" wrapText="1"/>
      <protection/>
    </xf>
    <xf numFmtId="0" fontId="27" fillId="34" borderId="128" xfId="51" applyFont="1" applyFill="1" applyBorder="1" applyAlignment="1">
      <alignment horizontal="center" vertical="center" wrapText="1"/>
      <protection/>
    </xf>
    <xf numFmtId="0" fontId="19" fillId="34" borderId="128" xfId="51" applyFont="1" applyFill="1" applyBorder="1" applyAlignment="1">
      <alignment horizontal="center" vertical="center" wrapText="1"/>
      <protection/>
    </xf>
    <xf numFmtId="0" fontId="51" fillId="36" borderId="32" xfId="52" applyFont="1" applyFill="1" applyBorder="1" applyAlignment="1">
      <alignment horizontal="left" vertical="center" wrapText="1"/>
      <protection/>
    </xf>
    <xf numFmtId="0" fontId="19" fillId="36" borderId="74" xfId="51" applyFont="1" applyFill="1" applyBorder="1" applyAlignment="1">
      <alignment horizontal="center" vertical="center" wrapText="1"/>
      <protection/>
    </xf>
    <xf numFmtId="0" fontId="18" fillId="34" borderId="158" xfId="52" applyFill="1" applyBorder="1" applyAlignment="1">
      <alignment horizontal="center" vertical="center" wrapText="1"/>
      <protection/>
    </xf>
    <xf numFmtId="0" fontId="18" fillId="0" borderId="58" xfId="52" applyBorder="1" applyAlignment="1">
      <alignment horizontal="center" vertical="center"/>
      <protection/>
    </xf>
    <xf numFmtId="0" fontId="18" fillId="0" borderId="60" xfId="52" applyBorder="1" applyAlignment="1">
      <alignment horizontal="center" vertical="center"/>
      <protection/>
    </xf>
    <xf numFmtId="0" fontId="18" fillId="33" borderId="60" xfId="0" applyFont="1" applyFill="1" applyBorder="1" applyAlignment="1">
      <alignment horizontal="center" vertical="center" wrapText="1"/>
    </xf>
    <xf numFmtId="0" fontId="51" fillId="36" borderId="62" xfId="52" applyFont="1" applyFill="1" applyBorder="1" applyAlignment="1">
      <alignment horizontal="left" vertical="center" wrapText="1"/>
      <protection/>
    </xf>
    <xf numFmtId="0" fontId="19" fillId="36" borderId="159" xfId="51" applyFont="1" applyFill="1" applyBorder="1" applyAlignment="1">
      <alignment horizontal="center" vertical="center" wrapText="1"/>
      <protection/>
    </xf>
    <xf numFmtId="0" fontId="18" fillId="34" borderId="160" xfId="52" applyFill="1" applyBorder="1" applyAlignment="1">
      <alignment horizontal="center" vertical="center" wrapText="1"/>
      <protection/>
    </xf>
    <xf numFmtId="0" fontId="19" fillId="36" borderId="74" xfId="51" applyFont="1" applyFill="1" applyBorder="1" applyAlignment="1" quotePrefix="1">
      <alignment horizontal="center" vertical="center" wrapText="1"/>
      <protection/>
    </xf>
    <xf numFmtId="0" fontId="18" fillId="34" borderId="134" xfId="52" applyFill="1" applyBorder="1" applyAlignment="1">
      <alignment horizontal="center" vertical="center" wrapText="1"/>
      <protection/>
    </xf>
    <xf numFmtId="0" fontId="18" fillId="33" borderId="111" xfId="52" applyFill="1" applyBorder="1" applyAlignment="1">
      <alignment horizontal="center" vertical="center" wrapText="1"/>
      <protection/>
    </xf>
    <xf numFmtId="0" fontId="18" fillId="33" borderId="112" xfId="52" applyFill="1" applyBorder="1" applyAlignment="1">
      <alignment horizontal="center" vertical="center" wrapText="1"/>
      <protection/>
    </xf>
    <xf numFmtId="0" fontId="38" fillId="34" borderId="114" xfId="51" applyFont="1" applyFill="1" applyBorder="1" applyAlignment="1">
      <alignment horizontal="center" vertical="center" wrapText="1"/>
      <protection/>
    </xf>
    <xf numFmtId="0" fontId="37" fillId="34" borderId="114" xfId="51" applyFont="1" applyFill="1" applyBorder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ystyka\dane%20stat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golne (12)"/>
      <sheetName val="wiek,wyk,czas,staz (12)"/>
      <sheetName val="wyrejestrowani (12)"/>
      <sheetName val="zarejestrowani (12)"/>
      <sheetName val="oferty (12)"/>
      <sheetName val="ogolne (11)"/>
      <sheetName val="wiek,wyk,czas,staz (11)"/>
      <sheetName val="wyrejestrowani (11)"/>
      <sheetName val="zarejestrowani (11)"/>
      <sheetName val="oferty (11)"/>
      <sheetName val="ogolne (10)"/>
      <sheetName val="wiek,wyk,czas,staz (10)"/>
      <sheetName val="wyrejestrowani (10)"/>
      <sheetName val="zarejestrowani (10)"/>
      <sheetName val="oferty (10)"/>
      <sheetName val="ogolne (9)"/>
      <sheetName val="wiek,wyk,czas,staz (9)"/>
      <sheetName val="wyrejestrowani (9)"/>
      <sheetName val="zarejestrowani (9)"/>
      <sheetName val="oferty (9)"/>
      <sheetName val="ogolne (8)"/>
      <sheetName val="wiek,wyk,czas,staz (8)"/>
      <sheetName val="wyrejestrowani (8)"/>
      <sheetName val="zarejestrowani (8)"/>
      <sheetName val="oferty (8)"/>
      <sheetName val="ogolne (7)"/>
      <sheetName val="wiek,wyk,czas,staz (7)"/>
      <sheetName val="wyrejestrowani (7)"/>
      <sheetName val="zarejestrowani (7)"/>
      <sheetName val="oferty (7)"/>
      <sheetName val="ogolne (6)"/>
      <sheetName val="wiek,wyk,czas,staz (6)"/>
      <sheetName val="wyrejestrowani (6)"/>
      <sheetName val="zarejestrowani (6)"/>
      <sheetName val="oferty (6)"/>
      <sheetName val="ogolne (5)"/>
      <sheetName val="wiek,wyk,czas,staz (5)"/>
      <sheetName val="wyrejestrowani (5)"/>
      <sheetName val="zarejestrowani (5)"/>
      <sheetName val="oferty (5)"/>
      <sheetName val="ogolne (4)"/>
      <sheetName val="wiek,wyk,czas,staz (4)"/>
      <sheetName val="wyrejestrowani (4)"/>
      <sheetName val="zarejestrowani (4)"/>
      <sheetName val="oferty (4)"/>
      <sheetName val="ogolne (3)"/>
      <sheetName val="wiek,wyk,czas,staz (3)"/>
      <sheetName val="wyrejestrowani (3)"/>
      <sheetName val="zarejestrowani (3)"/>
      <sheetName val="oferty (3)"/>
      <sheetName val="ogolne (2)"/>
      <sheetName val="wiek,wyk,czas,staz (2)"/>
      <sheetName val="wyrejestrowani (2)"/>
      <sheetName val="zarejestrowani (2)"/>
      <sheetName val="oferty (2)"/>
      <sheetName val="ogolne (1)"/>
      <sheetName val="wiek,wyk,czas,staz (1)"/>
      <sheetName val="wyrejestrowani (1)"/>
      <sheetName val="zarejestrowani (1)"/>
      <sheetName val="oferty (1)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tabSelected="1" zoomScale="80" zoomScaleNormal="80" zoomScaleSheetLayoutView="80" zoomScalePageLayoutView="0" workbookViewId="0" topLeftCell="A1">
      <selection activeCell="V21" sqref="V21:W22"/>
    </sheetView>
  </sheetViews>
  <sheetFormatPr defaultColWidth="9.00390625" defaultRowHeight="12.75"/>
  <cols>
    <col min="1" max="1" width="3.625" style="2" customWidth="1"/>
    <col min="2" max="2" width="13.75390625" style="2" customWidth="1"/>
    <col min="3" max="3" width="7.875" style="62" customWidth="1"/>
    <col min="4" max="4" width="7.75390625" style="2" customWidth="1"/>
    <col min="5" max="5" width="10.875" style="2" customWidth="1"/>
    <col min="6" max="6" width="8.00390625" style="2" customWidth="1"/>
    <col min="7" max="7" width="6.875" style="2" customWidth="1"/>
    <col min="8" max="8" width="6.375" style="2" customWidth="1"/>
    <col min="9" max="9" width="6.875" style="2" customWidth="1"/>
    <col min="10" max="10" width="6.625" style="2" customWidth="1"/>
    <col min="11" max="12" width="8.00390625" style="2" customWidth="1"/>
    <col min="13" max="33" width="6.875" style="2" customWidth="1"/>
    <col min="34" max="34" width="6.625" style="2" customWidth="1"/>
    <col min="35" max="36" width="5.625" style="2" customWidth="1"/>
    <col min="37" max="16384" width="9.125" style="2" customWidth="1"/>
  </cols>
  <sheetData>
    <row r="1" spans="1:34" ht="16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6" ht="25.5" customHeight="1">
      <c r="A2" s="3" t="s">
        <v>1</v>
      </c>
      <c r="B2" s="4"/>
      <c r="C2" s="4"/>
      <c r="D2" s="4"/>
      <c r="E2" s="4"/>
      <c r="F2" s="4"/>
      <c r="G2" s="4"/>
      <c r="H2" s="5" t="s">
        <v>2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7"/>
      <c r="AF2" s="8"/>
      <c r="AG2" s="8"/>
      <c r="AH2" s="8"/>
      <c r="AI2" s="8"/>
      <c r="AJ2" s="8"/>
    </row>
    <row r="3" spans="1:36" ht="16.5" customHeight="1" thickBot="1">
      <c r="A3" s="9"/>
      <c r="B3" s="10"/>
      <c r="C3" s="10"/>
      <c r="D3" s="10"/>
      <c r="E3" s="10"/>
      <c r="F3" s="10"/>
      <c r="G3" s="10"/>
      <c r="H3" s="11" t="s">
        <v>3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3" t="s">
        <v>4</v>
      </c>
      <c r="U3" s="13"/>
      <c r="V3" s="13"/>
      <c r="W3" s="13"/>
      <c r="X3" s="13"/>
      <c r="Y3" s="13"/>
      <c r="Z3" s="13"/>
      <c r="AA3" s="13"/>
      <c r="AB3" s="13"/>
      <c r="AC3" s="13"/>
      <c r="AD3" s="13"/>
      <c r="AE3" s="14"/>
      <c r="AF3" s="15"/>
      <c r="AG3" s="15"/>
      <c r="AH3" s="15"/>
      <c r="AI3" s="15"/>
      <c r="AJ3" s="15"/>
    </row>
    <row r="4" spans="1:36" ht="18" customHeight="1" thickBot="1">
      <c r="A4" s="16"/>
      <c r="B4" s="16"/>
      <c r="C4" s="16"/>
      <c r="D4" s="16"/>
      <c r="E4" s="16"/>
      <c r="F4" s="16"/>
      <c r="G4" s="16"/>
      <c r="H4" s="17"/>
      <c r="I4" s="16"/>
      <c r="J4" s="16"/>
      <c r="K4" s="16"/>
      <c r="L4" s="16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</row>
    <row r="5" spans="1:36" ht="26.25" customHeight="1">
      <c r="A5" s="19" t="s">
        <v>0</v>
      </c>
      <c r="B5" s="20" t="s">
        <v>5</v>
      </c>
      <c r="C5" s="20" t="s">
        <v>6</v>
      </c>
      <c r="D5" s="21" t="s">
        <v>7</v>
      </c>
      <c r="E5" s="22"/>
      <c r="F5" s="23" t="s">
        <v>8</v>
      </c>
      <c r="G5" s="24"/>
      <c r="H5" s="25" t="s">
        <v>9</v>
      </c>
      <c r="I5" s="26"/>
      <c r="J5" s="27" t="s">
        <v>10</v>
      </c>
      <c r="K5" s="28"/>
      <c r="L5" s="28"/>
      <c r="M5" s="28"/>
      <c r="N5" s="28"/>
      <c r="O5" s="29"/>
      <c r="P5" s="30" t="s">
        <v>11</v>
      </c>
      <c r="Q5" s="31"/>
      <c r="R5" s="32" t="s">
        <v>12</v>
      </c>
      <c r="S5" s="33"/>
      <c r="T5" s="30" t="s">
        <v>13</v>
      </c>
      <c r="U5" s="31"/>
      <c r="V5" s="30" t="s">
        <v>14</v>
      </c>
      <c r="W5" s="31"/>
      <c r="X5" s="30" t="s">
        <v>15</v>
      </c>
      <c r="Y5" s="31"/>
      <c r="Z5" s="30" t="s">
        <v>16</v>
      </c>
      <c r="AA5" s="31"/>
      <c r="AB5" s="30" t="s">
        <v>17</v>
      </c>
      <c r="AC5" s="31"/>
      <c r="AD5" s="30" t="s">
        <v>18</v>
      </c>
      <c r="AE5" s="26"/>
      <c r="AI5" s="1"/>
      <c r="AJ5" s="1"/>
    </row>
    <row r="6" spans="1:36" ht="46.5" customHeight="1">
      <c r="A6" s="34" t="s">
        <v>19</v>
      </c>
      <c r="B6" s="35"/>
      <c r="C6" s="35"/>
      <c r="D6" s="36"/>
      <c r="E6" s="37"/>
      <c r="F6" s="38"/>
      <c r="G6" s="39"/>
      <c r="H6" s="40"/>
      <c r="I6" s="41"/>
      <c r="J6" s="42" t="s">
        <v>20</v>
      </c>
      <c r="K6" s="43"/>
      <c r="L6" s="44" t="s">
        <v>21</v>
      </c>
      <c r="M6" s="43"/>
      <c r="N6" s="44" t="s">
        <v>22</v>
      </c>
      <c r="O6" s="45"/>
      <c r="P6" s="46"/>
      <c r="Q6" s="47"/>
      <c r="R6" s="48" t="s">
        <v>23</v>
      </c>
      <c r="S6" s="45"/>
      <c r="T6" s="46"/>
      <c r="U6" s="47"/>
      <c r="V6" s="46"/>
      <c r="W6" s="47"/>
      <c r="X6" s="46"/>
      <c r="Y6" s="47"/>
      <c r="Z6" s="46"/>
      <c r="AA6" s="47"/>
      <c r="AB6" s="46"/>
      <c r="AC6" s="47"/>
      <c r="AD6" s="46"/>
      <c r="AE6" s="49"/>
      <c r="AI6" s="1"/>
      <c r="AJ6" s="1"/>
    </row>
    <row r="7" spans="1:36" s="62" customFormat="1" ht="20.25" customHeight="1" thickBot="1">
      <c r="A7" s="50" t="s">
        <v>0</v>
      </c>
      <c r="B7" s="51"/>
      <c r="C7" s="51"/>
      <c r="D7" s="52" t="s">
        <v>24</v>
      </c>
      <c r="E7" s="52" t="s">
        <v>25</v>
      </c>
      <c r="F7" s="53" t="s">
        <v>26</v>
      </c>
      <c r="G7" s="54" t="s">
        <v>27</v>
      </c>
      <c r="H7" s="55" t="s">
        <v>26</v>
      </c>
      <c r="I7" s="56" t="s">
        <v>27</v>
      </c>
      <c r="J7" s="57" t="s">
        <v>26</v>
      </c>
      <c r="K7" s="55" t="s">
        <v>27</v>
      </c>
      <c r="L7" s="58" t="s">
        <v>26</v>
      </c>
      <c r="M7" s="55" t="s">
        <v>27</v>
      </c>
      <c r="N7" s="58" t="s">
        <v>26</v>
      </c>
      <c r="O7" s="55" t="s">
        <v>27</v>
      </c>
      <c r="P7" s="59" t="s">
        <v>26</v>
      </c>
      <c r="Q7" s="60" t="s">
        <v>27</v>
      </c>
      <c r="R7" s="58" t="s">
        <v>26</v>
      </c>
      <c r="S7" s="55" t="s">
        <v>27</v>
      </c>
      <c r="T7" s="59" t="s">
        <v>26</v>
      </c>
      <c r="U7" s="60" t="s">
        <v>27</v>
      </c>
      <c r="V7" s="59" t="s">
        <v>26</v>
      </c>
      <c r="W7" s="60" t="s">
        <v>27</v>
      </c>
      <c r="X7" s="59" t="s">
        <v>26</v>
      </c>
      <c r="Y7" s="60" t="s">
        <v>27</v>
      </c>
      <c r="Z7" s="59" t="s">
        <v>26</v>
      </c>
      <c r="AA7" s="60" t="s">
        <v>27</v>
      </c>
      <c r="AB7" s="59" t="s">
        <v>26</v>
      </c>
      <c r="AC7" s="60" t="s">
        <v>27</v>
      </c>
      <c r="AD7" s="59" t="s">
        <v>26</v>
      </c>
      <c r="AE7" s="61" t="s">
        <v>27</v>
      </c>
      <c r="AI7" s="63"/>
      <c r="AJ7" s="63"/>
    </row>
    <row r="8" spans="1:36" ht="21" customHeight="1">
      <c r="A8" s="64">
        <v>1</v>
      </c>
      <c r="B8" s="65" t="s">
        <v>28</v>
      </c>
      <c r="C8" s="66" t="s">
        <v>29</v>
      </c>
      <c r="D8" s="67">
        <f aca="true" t="shared" si="0" ref="D8:D16">H8-F8</f>
        <v>3</v>
      </c>
      <c r="E8" s="68">
        <f aca="true" t="shared" si="1" ref="E8:E17">100-(F8/H8%)</f>
        <v>0.6756756756756914</v>
      </c>
      <c r="F8" s="69">
        <v>441</v>
      </c>
      <c r="G8" s="70">
        <v>264</v>
      </c>
      <c r="H8" s="71">
        <v>444</v>
      </c>
      <c r="I8" s="72">
        <v>273</v>
      </c>
      <c r="J8" s="71">
        <v>408</v>
      </c>
      <c r="K8" s="73">
        <v>245</v>
      </c>
      <c r="L8" s="73">
        <v>19</v>
      </c>
      <c r="M8" s="73">
        <v>9</v>
      </c>
      <c r="N8" s="73">
        <v>36</v>
      </c>
      <c r="O8" s="73">
        <v>28</v>
      </c>
      <c r="P8" s="73">
        <v>0</v>
      </c>
      <c r="Q8" s="73">
        <v>0</v>
      </c>
      <c r="R8" s="73">
        <v>0</v>
      </c>
      <c r="S8" s="73">
        <v>0</v>
      </c>
      <c r="T8" s="73">
        <v>19</v>
      </c>
      <c r="U8" s="73">
        <v>14</v>
      </c>
      <c r="V8" s="73">
        <v>21</v>
      </c>
      <c r="W8" s="73">
        <v>20</v>
      </c>
      <c r="X8" s="73">
        <v>127</v>
      </c>
      <c r="Y8" s="73">
        <v>87</v>
      </c>
      <c r="Z8" s="73">
        <v>61</v>
      </c>
      <c r="AA8" s="73">
        <v>47</v>
      </c>
      <c r="AB8" s="73">
        <v>63</v>
      </c>
      <c r="AC8" s="73">
        <v>63</v>
      </c>
      <c r="AD8" s="73">
        <v>83</v>
      </c>
      <c r="AE8" s="72">
        <v>54</v>
      </c>
      <c r="AI8" s="74"/>
      <c r="AJ8" s="74"/>
    </row>
    <row r="9" spans="1:36" ht="21" customHeight="1">
      <c r="A9" s="75">
        <v>2</v>
      </c>
      <c r="B9" s="76" t="s">
        <v>30</v>
      </c>
      <c r="C9" s="77" t="s">
        <v>31</v>
      </c>
      <c r="D9" s="78">
        <f t="shared" si="0"/>
        <v>15</v>
      </c>
      <c r="E9" s="79">
        <f t="shared" si="1"/>
        <v>12.711864406779654</v>
      </c>
      <c r="F9" s="69">
        <v>103</v>
      </c>
      <c r="G9" s="80">
        <v>65</v>
      </c>
      <c r="H9" s="71">
        <v>118</v>
      </c>
      <c r="I9" s="72">
        <v>67</v>
      </c>
      <c r="J9" s="71">
        <v>109</v>
      </c>
      <c r="K9" s="73">
        <v>60</v>
      </c>
      <c r="L9" s="73">
        <v>6</v>
      </c>
      <c r="M9" s="73">
        <v>2</v>
      </c>
      <c r="N9" s="73">
        <v>9</v>
      </c>
      <c r="O9" s="73">
        <v>7</v>
      </c>
      <c r="P9" s="73">
        <v>118</v>
      </c>
      <c r="Q9" s="73">
        <v>67</v>
      </c>
      <c r="R9" s="73">
        <v>14</v>
      </c>
      <c r="S9" s="73">
        <v>7</v>
      </c>
      <c r="T9" s="73">
        <v>20</v>
      </c>
      <c r="U9" s="73">
        <v>10</v>
      </c>
      <c r="V9" s="73">
        <v>3</v>
      </c>
      <c r="W9" s="73">
        <v>3</v>
      </c>
      <c r="X9" s="73">
        <v>40</v>
      </c>
      <c r="Y9" s="73">
        <v>21</v>
      </c>
      <c r="Z9" s="73">
        <v>14</v>
      </c>
      <c r="AA9" s="73">
        <v>9</v>
      </c>
      <c r="AB9" s="73">
        <v>18</v>
      </c>
      <c r="AC9" s="73">
        <v>18</v>
      </c>
      <c r="AD9" s="73">
        <v>25</v>
      </c>
      <c r="AE9" s="72">
        <v>10</v>
      </c>
      <c r="AI9" s="74"/>
      <c r="AJ9" s="74"/>
    </row>
    <row r="10" spans="1:36" ht="21" customHeight="1">
      <c r="A10" s="75">
        <v>3</v>
      </c>
      <c r="B10" s="76" t="s">
        <v>32</v>
      </c>
      <c r="C10" s="77" t="s">
        <v>33</v>
      </c>
      <c r="D10" s="78">
        <f t="shared" si="0"/>
        <v>0</v>
      </c>
      <c r="E10" s="79">
        <f t="shared" si="1"/>
        <v>0</v>
      </c>
      <c r="F10" s="69">
        <v>60</v>
      </c>
      <c r="G10" s="80">
        <v>40</v>
      </c>
      <c r="H10" s="71">
        <v>60</v>
      </c>
      <c r="I10" s="72">
        <v>38</v>
      </c>
      <c r="J10" s="71">
        <v>57</v>
      </c>
      <c r="K10" s="73">
        <v>36</v>
      </c>
      <c r="L10" s="73">
        <v>1</v>
      </c>
      <c r="M10" s="73">
        <v>0</v>
      </c>
      <c r="N10" s="73">
        <v>3</v>
      </c>
      <c r="O10" s="73">
        <v>2</v>
      </c>
      <c r="P10" s="73">
        <v>45</v>
      </c>
      <c r="Q10" s="73">
        <v>28</v>
      </c>
      <c r="R10" s="73">
        <v>4</v>
      </c>
      <c r="S10" s="73">
        <v>1</v>
      </c>
      <c r="T10" s="73">
        <v>4</v>
      </c>
      <c r="U10" s="73">
        <v>4</v>
      </c>
      <c r="V10" s="73">
        <v>1</v>
      </c>
      <c r="W10" s="73">
        <v>1</v>
      </c>
      <c r="X10" s="73">
        <v>24</v>
      </c>
      <c r="Y10" s="73">
        <v>13</v>
      </c>
      <c r="Z10" s="73">
        <v>7</v>
      </c>
      <c r="AA10" s="73">
        <v>5</v>
      </c>
      <c r="AB10" s="73">
        <v>12</v>
      </c>
      <c r="AC10" s="73">
        <v>12</v>
      </c>
      <c r="AD10" s="73">
        <v>8</v>
      </c>
      <c r="AE10" s="72">
        <v>4</v>
      </c>
      <c r="AI10" s="74"/>
      <c r="AJ10" s="74"/>
    </row>
    <row r="11" spans="1:36" ht="21" customHeight="1">
      <c r="A11" s="75">
        <v>4</v>
      </c>
      <c r="B11" s="76" t="s">
        <v>34</v>
      </c>
      <c r="C11" s="77" t="s">
        <v>35</v>
      </c>
      <c r="D11" s="78">
        <f t="shared" si="0"/>
        <v>4</v>
      </c>
      <c r="E11" s="79">
        <f t="shared" si="1"/>
        <v>6.666666666666657</v>
      </c>
      <c r="F11" s="69">
        <v>56</v>
      </c>
      <c r="G11" s="80">
        <v>34</v>
      </c>
      <c r="H11" s="71">
        <v>60</v>
      </c>
      <c r="I11" s="72">
        <v>38</v>
      </c>
      <c r="J11" s="71">
        <v>50</v>
      </c>
      <c r="K11" s="73">
        <v>31</v>
      </c>
      <c r="L11" s="73">
        <v>3</v>
      </c>
      <c r="M11" s="73">
        <v>2</v>
      </c>
      <c r="N11" s="73">
        <v>10</v>
      </c>
      <c r="O11" s="73">
        <v>7</v>
      </c>
      <c r="P11" s="73">
        <v>60</v>
      </c>
      <c r="Q11" s="73">
        <v>38</v>
      </c>
      <c r="R11" s="73">
        <v>4</v>
      </c>
      <c r="S11" s="73">
        <v>1</v>
      </c>
      <c r="T11" s="73">
        <v>7</v>
      </c>
      <c r="U11" s="73">
        <v>5</v>
      </c>
      <c r="V11" s="73">
        <v>0</v>
      </c>
      <c r="W11" s="73">
        <v>0</v>
      </c>
      <c r="X11" s="73">
        <v>17</v>
      </c>
      <c r="Y11" s="73">
        <v>9</v>
      </c>
      <c r="Z11" s="73">
        <v>15</v>
      </c>
      <c r="AA11" s="73">
        <v>9</v>
      </c>
      <c r="AB11" s="73">
        <v>9</v>
      </c>
      <c r="AC11" s="73">
        <v>9</v>
      </c>
      <c r="AD11" s="73">
        <v>9</v>
      </c>
      <c r="AE11" s="72">
        <v>5</v>
      </c>
      <c r="AI11" s="74"/>
      <c r="AJ11" s="74"/>
    </row>
    <row r="12" spans="1:36" ht="21" customHeight="1">
      <c r="A12" s="75">
        <v>5</v>
      </c>
      <c r="B12" s="76" t="s">
        <v>36</v>
      </c>
      <c r="C12" s="77" t="s">
        <v>37</v>
      </c>
      <c r="D12" s="78">
        <f t="shared" si="0"/>
        <v>-7</v>
      </c>
      <c r="E12" s="79">
        <f t="shared" si="1"/>
        <v>-9.722222222222229</v>
      </c>
      <c r="F12" s="69">
        <v>79</v>
      </c>
      <c r="G12" s="80">
        <v>52</v>
      </c>
      <c r="H12" s="71">
        <v>72</v>
      </c>
      <c r="I12" s="72">
        <v>49</v>
      </c>
      <c r="J12" s="71">
        <v>68</v>
      </c>
      <c r="K12" s="73">
        <v>45</v>
      </c>
      <c r="L12" s="73">
        <v>4</v>
      </c>
      <c r="M12" s="73">
        <v>2</v>
      </c>
      <c r="N12" s="73">
        <v>4</v>
      </c>
      <c r="O12" s="73">
        <v>4</v>
      </c>
      <c r="P12" s="73">
        <v>72</v>
      </c>
      <c r="Q12" s="73">
        <v>49</v>
      </c>
      <c r="R12" s="73">
        <v>8</v>
      </c>
      <c r="S12" s="73">
        <v>6</v>
      </c>
      <c r="T12" s="73">
        <v>8</v>
      </c>
      <c r="U12" s="73">
        <v>4</v>
      </c>
      <c r="V12" s="73">
        <v>0</v>
      </c>
      <c r="W12" s="73">
        <v>0</v>
      </c>
      <c r="X12" s="73">
        <v>17</v>
      </c>
      <c r="Y12" s="73">
        <v>9</v>
      </c>
      <c r="Z12" s="73">
        <v>6</v>
      </c>
      <c r="AA12" s="73">
        <v>5</v>
      </c>
      <c r="AB12" s="73">
        <v>10</v>
      </c>
      <c r="AC12" s="73">
        <v>10</v>
      </c>
      <c r="AD12" s="73">
        <v>23</v>
      </c>
      <c r="AE12" s="72">
        <v>15</v>
      </c>
      <c r="AI12" s="74"/>
      <c r="AJ12" s="74"/>
    </row>
    <row r="13" spans="1:36" ht="21" customHeight="1">
      <c r="A13" s="75">
        <v>6</v>
      </c>
      <c r="B13" s="76" t="s">
        <v>38</v>
      </c>
      <c r="C13" s="77" t="s">
        <v>39</v>
      </c>
      <c r="D13" s="78">
        <f t="shared" si="0"/>
        <v>4</v>
      </c>
      <c r="E13" s="79">
        <f t="shared" si="1"/>
        <v>5.714285714285708</v>
      </c>
      <c r="F13" s="69">
        <v>66</v>
      </c>
      <c r="G13" s="80">
        <v>39</v>
      </c>
      <c r="H13" s="71">
        <v>70</v>
      </c>
      <c r="I13" s="72">
        <v>44</v>
      </c>
      <c r="J13" s="71">
        <v>63</v>
      </c>
      <c r="K13" s="73">
        <v>37</v>
      </c>
      <c r="L13" s="73">
        <v>4</v>
      </c>
      <c r="M13" s="73">
        <v>2</v>
      </c>
      <c r="N13" s="73">
        <v>7</v>
      </c>
      <c r="O13" s="73">
        <v>7</v>
      </c>
      <c r="P13" s="73">
        <v>70</v>
      </c>
      <c r="Q13" s="73">
        <v>44</v>
      </c>
      <c r="R13" s="73">
        <v>12</v>
      </c>
      <c r="S13" s="73">
        <v>6</v>
      </c>
      <c r="T13" s="73">
        <v>9</v>
      </c>
      <c r="U13" s="73">
        <v>6</v>
      </c>
      <c r="V13" s="73">
        <v>0</v>
      </c>
      <c r="W13" s="73">
        <v>0</v>
      </c>
      <c r="X13" s="73">
        <v>22</v>
      </c>
      <c r="Y13" s="73">
        <v>13</v>
      </c>
      <c r="Z13" s="73">
        <v>10</v>
      </c>
      <c r="AA13" s="73">
        <v>9</v>
      </c>
      <c r="AB13" s="73">
        <v>9</v>
      </c>
      <c r="AC13" s="73">
        <v>9</v>
      </c>
      <c r="AD13" s="73">
        <v>11</v>
      </c>
      <c r="AE13" s="72">
        <v>8</v>
      </c>
      <c r="AI13" s="74"/>
      <c r="AJ13" s="74"/>
    </row>
    <row r="14" spans="1:36" ht="21" customHeight="1">
      <c r="A14" s="75">
        <v>7</v>
      </c>
      <c r="B14" s="76" t="s">
        <v>40</v>
      </c>
      <c r="C14" s="77" t="s">
        <v>41</v>
      </c>
      <c r="D14" s="78">
        <f t="shared" si="0"/>
        <v>9</v>
      </c>
      <c r="E14" s="79">
        <f t="shared" si="1"/>
        <v>5.696202531645568</v>
      </c>
      <c r="F14" s="69">
        <v>149</v>
      </c>
      <c r="G14" s="80">
        <v>82</v>
      </c>
      <c r="H14" s="71">
        <v>158</v>
      </c>
      <c r="I14" s="72">
        <v>91</v>
      </c>
      <c r="J14" s="71">
        <v>142</v>
      </c>
      <c r="K14" s="73">
        <v>77</v>
      </c>
      <c r="L14" s="73">
        <v>7</v>
      </c>
      <c r="M14" s="73">
        <v>3</v>
      </c>
      <c r="N14" s="73">
        <v>16</v>
      </c>
      <c r="O14" s="73">
        <v>14</v>
      </c>
      <c r="P14" s="73">
        <v>109</v>
      </c>
      <c r="Q14" s="73">
        <v>62</v>
      </c>
      <c r="R14" s="73">
        <v>11</v>
      </c>
      <c r="S14" s="73">
        <v>4</v>
      </c>
      <c r="T14" s="73">
        <v>17</v>
      </c>
      <c r="U14" s="73">
        <v>13</v>
      </c>
      <c r="V14" s="73">
        <v>0</v>
      </c>
      <c r="W14" s="73">
        <v>0</v>
      </c>
      <c r="X14" s="73">
        <v>43</v>
      </c>
      <c r="Y14" s="73">
        <v>25</v>
      </c>
      <c r="Z14" s="73">
        <v>24</v>
      </c>
      <c r="AA14" s="73">
        <v>21</v>
      </c>
      <c r="AB14" s="73">
        <v>26</v>
      </c>
      <c r="AC14" s="73">
        <v>26</v>
      </c>
      <c r="AD14" s="73">
        <v>29</v>
      </c>
      <c r="AE14" s="72">
        <v>16</v>
      </c>
      <c r="AI14" s="74"/>
      <c r="AJ14" s="74"/>
    </row>
    <row r="15" spans="1:36" ht="21" customHeight="1">
      <c r="A15" s="75">
        <v>8</v>
      </c>
      <c r="B15" s="76" t="s">
        <v>28</v>
      </c>
      <c r="C15" s="77" t="s">
        <v>42</v>
      </c>
      <c r="D15" s="78">
        <f t="shared" si="0"/>
        <v>12</v>
      </c>
      <c r="E15" s="79">
        <f t="shared" si="1"/>
        <v>8.759124087591246</v>
      </c>
      <c r="F15" s="69">
        <v>125</v>
      </c>
      <c r="G15" s="80">
        <v>82</v>
      </c>
      <c r="H15" s="71">
        <v>137</v>
      </c>
      <c r="I15" s="72">
        <v>94</v>
      </c>
      <c r="J15" s="71">
        <v>129</v>
      </c>
      <c r="K15" s="73">
        <v>88</v>
      </c>
      <c r="L15" s="73">
        <v>8</v>
      </c>
      <c r="M15" s="73">
        <v>4</v>
      </c>
      <c r="N15" s="73">
        <v>8</v>
      </c>
      <c r="O15" s="73">
        <v>6</v>
      </c>
      <c r="P15" s="73">
        <v>137</v>
      </c>
      <c r="Q15" s="73">
        <v>94</v>
      </c>
      <c r="R15" s="73">
        <v>12</v>
      </c>
      <c r="S15" s="73">
        <v>9</v>
      </c>
      <c r="T15" s="73">
        <v>8</v>
      </c>
      <c r="U15" s="73">
        <v>5</v>
      </c>
      <c r="V15" s="73">
        <v>1</v>
      </c>
      <c r="W15" s="73">
        <v>0</v>
      </c>
      <c r="X15" s="73">
        <v>31</v>
      </c>
      <c r="Y15" s="73">
        <v>19</v>
      </c>
      <c r="Z15" s="73">
        <v>14</v>
      </c>
      <c r="AA15" s="73">
        <v>8</v>
      </c>
      <c r="AB15" s="73">
        <v>17</v>
      </c>
      <c r="AC15" s="73">
        <v>17</v>
      </c>
      <c r="AD15" s="73">
        <v>30</v>
      </c>
      <c r="AE15" s="72">
        <v>19</v>
      </c>
      <c r="AI15" s="74"/>
      <c r="AJ15" s="74"/>
    </row>
    <row r="16" spans="1:36" ht="21" customHeight="1" thickBot="1">
      <c r="A16" s="64">
        <v>9</v>
      </c>
      <c r="B16" s="65" t="s">
        <v>43</v>
      </c>
      <c r="C16" s="66" t="s">
        <v>44</v>
      </c>
      <c r="D16" s="81">
        <f t="shared" si="0"/>
        <v>21</v>
      </c>
      <c r="E16" s="82">
        <f t="shared" si="1"/>
        <v>13.461538461538467</v>
      </c>
      <c r="F16" s="69">
        <v>135</v>
      </c>
      <c r="G16" s="83">
        <v>87</v>
      </c>
      <c r="H16" s="71">
        <v>156</v>
      </c>
      <c r="I16" s="72">
        <v>100</v>
      </c>
      <c r="J16" s="71">
        <v>141</v>
      </c>
      <c r="K16" s="73">
        <v>89</v>
      </c>
      <c r="L16" s="73">
        <v>11</v>
      </c>
      <c r="M16" s="73">
        <v>4</v>
      </c>
      <c r="N16" s="73">
        <v>15</v>
      </c>
      <c r="O16" s="73">
        <v>11</v>
      </c>
      <c r="P16" s="73">
        <v>156</v>
      </c>
      <c r="Q16" s="73">
        <v>100</v>
      </c>
      <c r="R16" s="73">
        <v>18</v>
      </c>
      <c r="S16" s="73">
        <v>11</v>
      </c>
      <c r="T16" s="73">
        <v>19</v>
      </c>
      <c r="U16" s="73">
        <v>11</v>
      </c>
      <c r="V16" s="73">
        <v>0</v>
      </c>
      <c r="W16" s="73">
        <v>0</v>
      </c>
      <c r="X16" s="73">
        <v>40</v>
      </c>
      <c r="Y16" s="73">
        <v>25</v>
      </c>
      <c r="Z16" s="73">
        <v>19</v>
      </c>
      <c r="AA16" s="73">
        <v>14</v>
      </c>
      <c r="AB16" s="73">
        <v>20</v>
      </c>
      <c r="AC16" s="73">
        <v>20</v>
      </c>
      <c r="AD16" s="73">
        <v>36</v>
      </c>
      <c r="AE16" s="72">
        <v>19</v>
      </c>
      <c r="AI16" s="74"/>
      <c r="AJ16" s="74"/>
    </row>
    <row r="17" spans="1:36" ht="24" customHeight="1" thickBot="1">
      <c r="A17" s="84"/>
      <c r="B17" s="85" t="s">
        <v>45</v>
      </c>
      <c r="C17" s="86"/>
      <c r="D17" s="87">
        <f>D8+D9+D10+D11+D12+D13+D14+D15+D16</f>
        <v>61</v>
      </c>
      <c r="E17" s="88">
        <f t="shared" si="1"/>
        <v>4.784313725490193</v>
      </c>
      <c r="F17" s="89">
        <f>F8+F9+F10+F11+F12+F13+F14+F15+F16</f>
        <v>1214</v>
      </c>
      <c r="G17" s="90">
        <f>G8+G9+G10+G11+G12+G13+G14+G15+G16</f>
        <v>745</v>
      </c>
      <c r="H17" s="91">
        <f>H8+H9+H10+H11+H12+H13+H14+H15+H16</f>
        <v>1275</v>
      </c>
      <c r="I17" s="91">
        <f>I8+I9+I10+I11+I12+I13+I14+I15+I16</f>
        <v>794</v>
      </c>
      <c r="J17" s="91">
        <f aca="true" t="shared" si="2" ref="J17:AC17">J8+J9+J10+J11+J12+J13+J14+J15+J16</f>
        <v>1167</v>
      </c>
      <c r="K17" s="91">
        <f t="shared" si="2"/>
        <v>708</v>
      </c>
      <c r="L17" s="91">
        <f t="shared" si="2"/>
        <v>63</v>
      </c>
      <c r="M17" s="91">
        <f t="shared" si="2"/>
        <v>28</v>
      </c>
      <c r="N17" s="91">
        <f t="shared" si="2"/>
        <v>108</v>
      </c>
      <c r="O17" s="91">
        <f t="shared" si="2"/>
        <v>86</v>
      </c>
      <c r="P17" s="91">
        <f t="shared" si="2"/>
        <v>767</v>
      </c>
      <c r="Q17" s="91">
        <f t="shared" si="2"/>
        <v>482</v>
      </c>
      <c r="R17" s="91">
        <f t="shared" si="2"/>
        <v>83</v>
      </c>
      <c r="S17" s="91">
        <f t="shared" si="2"/>
        <v>45</v>
      </c>
      <c r="T17" s="91">
        <f t="shared" si="2"/>
        <v>111</v>
      </c>
      <c r="U17" s="91">
        <f t="shared" si="2"/>
        <v>72</v>
      </c>
      <c r="V17" s="91">
        <f t="shared" si="2"/>
        <v>26</v>
      </c>
      <c r="W17" s="91">
        <f t="shared" si="2"/>
        <v>24</v>
      </c>
      <c r="X17" s="91">
        <f t="shared" si="2"/>
        <v>361</v>
      </c>
      <c r="Y17" s="91">
        <f t="shared" si="2"/>
        <v>221</v>
      </c>
      <c r="Z17" s="91">
        <f t="shared" si="2"/>
        <v>170</v>
      </c>
      <c r="AA17" s="91">
        <f t="shared" si="2"/>
        <v>127</v>
      </c>
      <c r="AB17" s="91">
        <f t="shared" si="2"/>
        <v>184</v>
      </c>
      <c r="AC17" s="91">
        <f t="shared" si="2"/>
        <v>184</v>
      </c>
      <c r="AD17" s="91">
        <f>AD8+AD9+AD10+AD11+AD12+AD13+AD14+AD15+AD16</f>
        <v>254</v>
      </c>
      <c r="AE17" s="92">
        <f>AE8+AE9+AE10+AE11+AE12+AE13+AE14+AE15+AE16</f>
        <v>150</v>
      </c>
      <c r="AI17" s="93"/>
      <c r="AJ17" s="93"/>
    </row>
    <row r="18" ht="39" customHeight="1" thickBot="1"/>
    <row r="19" spans="1:28" ht="21" customHeight="1">
      <c r="A19" s="19" t="s">
        <v>0</v>
      </c>
      <c r="B19" s="20" t="s">
        <v>5</v>
      </c>
      <c r="C19" s="21" t="s">
        <v>6</v>
      </c>
      <c r="D19" s="94" t="s">
        <v>46</v>
      </c>
      <c r="E19" s="95"/>
      <c r="F19" s="29" t="s">
        <v>47</v>
      </c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5"/>
      <c r="V19" s="1"/>
      <c r="W19" s="1"/>
      <c r="X19" s="1"/>
      <c r="Y19" s="1"/>
      <c r="Z19" s="1"/>
      <c r="AA19" s="1"/>
      <c r="AB19" s="1"/>
    </row>
    <row r="20" spans="1:28" ht="63.75" customHeight="1">
      <c r="A20" s="34" t="s">
        <v>19</v>
      </c>
      <c r="B20" s="35"/>
      <c r="C20" s="97"/>
      <c r="D20" s="98"/>
      <c r="E20" s="99"/>
      <c r="F20" s="47" t="s">
        <v>48</v>
      </c>
      <c r="G20" s="100"/>
      <c r="H20" s="100" t="s">
        <v>49</v>
      </c>
      <c r="I20" s="100"/>
      <c r="J20" s="101" t="s">
        <v>50</v>
      </c>
      <c r="K20" s="101"/>
      <c r="L20" s="102" t="s">
        <v>51</v>
      </c>
      <c r="M20" s="103"/>
      <c r="N20" s="104" t="s">
        <v>52</v>
      </c>
      <c r="O20" s="103"/>
      <c r="P20" s="104" t="s">
        <v>53</v>
      </c>
      <c r="Q20" s="105"/>
      <c r="R20" s="100" t="s">
        <v>54</v>
      </c>
      <c r="S20" s="100"/>
      <c r="T20" s="102" t="s">
        <v>55</v>
      </c>
      <c r="U20" s="41"/>
      <c r="V20" s="1"/>
      <c r="W20" s="1"/>
      <c r="X20" s="1"/>
      <c r="Y20" s="1"/>
      <c r="Z20" s="1"/>
      <c r="AA20" s="1"/>
      <c r="AB20" s="1"/>
    </row>
    <row r="21" spans="1:28" ht="21" customHeight="1" thickBot="1">
      <c r="A21" s="50" t="s">
        <v>0</v>
      </c>
      <c r="B21" s="51"/>
      <c r="C21" s="106"/>
      <c r="D21" s="107" t="s">
        <v>26</v>
      </c>
      <c r="E21" s="61" t="s">
        <v>27</v>
      </c>
      <c r="F21" s="60" t="s">
        <v>26</v>
      </c>
      <c r="G21" s="60" t="s">
        <v>27</v>
      </c>
      <c r="H21" s="59" t="s">
        <v>26</v>
      </c>
      <c r="I21" s="60" t="s">
        <v>27</v>
      </c>
      <c r="J21" s="59" t="s">
        <v>26</v>
      </c>
      <c r="K21" s="60" t="s">
        <v>27</v>
      </c>
      <c r="L21" s="58" t="s">
        <v>26</v>
      </c>
      <c r="M21" s="55" t="s">
        <v>27</v>
      </c>
      <c r="N21" s="58" t="s">
        <v>26</v>
      </c>
      <c r="O21" s="55" t="s">
        <v>27</v>
      </c>
      <c r="P21" s="58" t="s">
        <v>26</v>
      </c>
      <c r="Q21" s="55" t="s">
        <v>27</v>
      </c>
      <c r="R21" s="59" t="s">
        <v>26</v>
      </c>
      <c r="S21" s="60" t="s">
        <v>27</v>
      </c>
      <c r="T21" s="58" t="s">
        <v>26</v>
      </c>
      <c r="U21" s="108" t="s">
        <v>27</v>
      </c>
      <c r="V21" s="63"/>
      <c r="W21" s="63"/>
      <c r="X21" s="63"/>
      <c r="Y21" s="63"/>
      <c r="Z21" s="63"/>
      <c r="AA21" s="63"/>
      <c r="AB21" s="63"/>
    </row>
    <row r="22" spans="1:28" ht="21" customHeight="1">
      <c r="A22" s="64">
        <v>1</v>
      </c>
      <c r="B22" s="65" t="s">
        <v>28</v>
      </c>
      <c r="C22" s="109" t="s">
        <v>29</v>
      </c>
      <c r="D22" s="71">
        <v>331</v>
      </c>
      <c r="E22" s="72">
        <v>204</v>
      </c>
      <c r="F22" s="71">
        <v>86</v>
      </c>
      <c r="G22" s="73">
        <v>58</v>
      </c>
      <c r="H22" s="73">
        <v>28</v>
      </c>
      <c r="I22" s="73">
        <v>18</v>
      </c>
      <c r="J22" s="73">
        <v>141</v>
      </c>
      <c r="K22" s="73">
        <v>89</v>
      </c>
      <c r="L22" s="73">
        <v>127</v>
      </c>
      <c r="M22" s="73">
        <v>60</v>
      </c>
      <c r="N22" s="73">
        <v>27</v>
      </c>
      <c r="O22" s="73">
        <v>16</v>
      </c>
      <c r="P22" s="73">
        <v>82</v>
      </c>
      <c r="Q22" s="73">
        <v>76</v>
      </c>
      <c r="R22" s="73">
        <v>1</v>
      </c>
      <c r="S22" s="73">
        <v>1</v>
      </c>
      <c r="T22" s="73">
        <v>54</v>
      </c>
      <c r="U22" s="72">
        <v>18</v>
      </c>
      <c r="V22" s="74"/>
      <c r="W22" s="74"/>
      <c r="X22" s="74"/>
      <c r="Y22" s="74"/>
      <c r="Z22" s="74"/>
      <c r="AA22" s="74"/>
      <c r="AB22" s="74"/>
    </row>
    <row r="23" spans="1:28" ht="21" customHeight="1">
      <c r="A23" s="75">
        <v>2</v>
      </c>
      <c r="B23" s="76" t="s">
        <v>30</v>
      </c>
      <c r="C23" s="110" t="s">
        <v>31</v>
      </c>
      <c r="D23" s="71">
        <v>96</v>
      </c>
      <c r="E23" s="72">
        <v>59</v>
      </c>
      <c r="F23" s="71">
        <v>41</v>
      </c>
      <c r="G23" s="73">
        <v>26</v>
      </c>
      <c r="H23" s="73">
        <v>27</v>
      </c>
      <c r="I23" s="73">
        <v>16</v>
      </c>
      <c r="J23" s="73">
        <v>37</v>
      </c>
      <c r="K23" s="73">
        <v>27</v>
      </c>
      <c r="L23" s="73">
        <v>31</v>
      </c>
      <c r="M23" s="73">
        <v>13</v>
      </c>
      <c r="N23" s="73">
        <v>10</v>
      </c>
      <c r="O23" s="73">
        <v>9</v>
      </c>
      <c r="P23" s="73">
        <v>19</v>
      </c>
      <c r="Q23" s="73">
        <v>18</v>
      </c>
      <c r="R23" s="73">
        <v>0</v>
      </c>
      <c r="S23" s="73">
        <v>0</v>
      </c>
      <c r="T23" s="73">
        <v>7</v>
      </c>
      <c r="U23" s="72">
        <v>3</v>
      </c>
      <c r="V23" s="74"/>
      <c r="W23" s="74"/>
      <c r="X23" s="74"/>
      <c r="Y23" s="74"/>
      <c r="Z23" s="74"/>
      <c r="AA23" s="74"/>
      <c r="AB23" s="74"/>
    </row>
    <row r="24" spans="1:28" ht="21" customHeight="1">
      <c r="A24" s="75">
        <v>3</v>
      </c>
      <c r="B24" s="76" t="s">
        <v>32</v>
      </c>
      <c r="C24" s="110" t="s">
        <v>33</v>
      </c>
      <c r="D24" s="71">
        <v>49</v>
      </c>
      <c r="E24" s="72">
        <v>32</v>
      </c>
      <c r="F24" s="71">
        <v>17</v>
      </c>
      <c r="G24" s="73">
        <v>14</v>
      </c>
      <c r="H24" s="73">
        <v>9</v>
      </c>
      <c r="I24" s="73">
        <v>7</v>
      </c>
      <c r="J24" s="73">
        <v>28</v>
      </c>
      <c r="K24" s="73">
        <v>18</v>
      </c>
      <c r="L24" s="73">
        <v>18</v>
      </c>
      <c r="M24" s="73">
        <v>6</v>
      </c>
      <c r="N24" s="73">
        <v>8</v>
      </c>
      <c r="O24" s="73">
        <v>5</v>
      </c>
      <c r="P24" s="73">
        <v>15</v>
      </c>
      <c r="Q24" s="73">
        <v>14</v>
      </c>
      <c r="R24" s="73">
        <v>0</v>
      </c>
      <c r="S24" s="73">
        <v>0</v>
      </c>
      <c r="T24" s="73">
        <v>6</v>
      </c>
      <c r="U24" s="72">
        <v>3</v>
      </c>
      <c r="V24" s="74"/>
      <c r="W24" s="74"/>
      <c r="X24" s="74"/>
      <c r="Y24" s="74"/>
      <c r="Z24" s="74"/>
      <c r="AA24" s="74"/>
      <c r="AB24" s="74"/>
    </row>
    <row r="25" spans="1:28" ht="21" customHeight="1">
      <c r="A25" s="75">
        <v>4</v>
      </c>
      <c r="B25" s="76" t="s">
        <v>34</v>
      </c>
      <c r="C25" s="110" t="s">
        <v>35</v>
      </c>
      <c r="D25" s="71">
        <v>50</v>
      </c>
      <c r="E25" s="72">
        <v>32</v>
      </c>
      <c r="F25" s="71">
        <v>21</v>
      </c>
      <c r="G25" s="73">
        <v>14</v>
      </c>
      <c r="H25" s="73">
        <v>13</v>
      </c>
      <c r="I25" s="73">
        <v>7</v>
      </c>
      <c r="J25" s="73">
        <v>19</v>
      </c>
      <c r="K25" s="73">
        <v>16</v>
      </c>
      <c r="L25" s="73">
        <v>15</v>
      </c>
      <c r="M25" s="73">
        <v>8</v>
      </c>
      <c r="N25" s="73">
        <v>4</v>
      </c>
      <c r="O25" s="73">
        <v>4</v>
      </c>
      <c r="P25" s="73">
        <v>16</v>
      </c>
      <c r="Q25" s="73">
        <v>13</v>
      </c>
      <c r="R25" s="73">
        <v>1</v>
      </c>
      <c r="S25" s="73">
        <v>0</v>
      </c>
      <c r="T25" s="73">
        <v>3</v>
      </c>
      <c r="U25" s="72">
        <v>2</v>
      </c>
      <c r="V25" s="74"/>
      <c r="W25" s="74"/>
      <c r="X25" s="74"/>
      <c r="Y25" s="74"/>
      <c r="Z25" s="74"/>
      <c r="AA25" s="74"/>
      <c r="AB25" s="74"/>
    </row>
    <row r="26" spans="1:28" ht="21" customHeight="1">
      <c r="A26" s="75">
        <v>5</v>
      </c>
      <c r="B26" s="76" t="s">
        <v>36</v>
      </c>
      <c r="C26" s="110" t="s">
        <v>37</v>
      </c>
      <c r="D26" s="71">
        <v>57</v>
      </c>
      <c r="E26" s="72">
        <v>39</v>
      </c>
      <c r="F26" s="71">
        <v>23</v>
      </c>
      <c r="G26" s="73">
        <v>17</v>
      </c>
      <c r="H26" s="73">
        <v>14</v>
      </c>
      <c r="I26" s="73">
        <v>8</v>
      </c>
      <c r="J26" s="73">
        <v>17</v>
      </c>
      <c r="K26" s="73">
        <v>15</v>
      </c>
      <c r="L26" s="73">
        <v>18</v>
      </c>
      <c r="M26" s="73">
        <v>9</v>
      </c>
      <c r="N26" s="73">
        <v>3</v>
      </c>
      <c r="O26" s="73">
        <v>2</v>
      </c>
      <c r="P26" s="73">
        <v>15</v>
      </c>
      <c r="Q26" s="73">
        <v>14</v>
      </c>
      <c r="R26" s="73">
        <v>0</v>
      </c>
      <c r="S26" s="73">
        <v>0</v>
      </c>
      <c r="T26" s="73">
        <v>10</v>
      </c>
      <c r="U26" s="72">
        <v>7</v>
      </c>
      <c r="V26" s="74"/>
      <c r="W26" s="74"/>
      <c r="X26" s="74"/>
      <c r="Y26" s="74"/>
      <c r="Z26" s="74"/>
      <c r="AA26" s="74"/>
      <c r="AB26" s="74"/>
    </row>
    <row r="27" spans="1:28" ht="21" customHeight="1">
      <c r="A27" s="75">
        <v>6</v>
      </c>
      <c r="B27" s="76" t="s">
        <v>38</v>
      </c>
      <c r="C27" s="110" t="s">
        <v>39</v>
      </c>
      <c r="D27" s="71">
        <v>54</v>
      </c>
      <c r="E27" s="72">
        <v>36</v>
      </c>
      <c r="F27" s="71">
        <v>14</v>
      </c>
      <c r="G27" s="73">
        <v>10</v>
      </c>
      <c r="H27" s="73">
        <v>9</v>
      </c>
      <c r="I27" s="73">
        <v>6</v>
      </c>
      <c r="J27" s="73">
        <v>28</v>
      </c>
      <c r="K27" s="73">
        <v>20</v>
      </c>
      <c r="L27" s="73">
        <v>18</v>
      </c>
      <c r="M27" s="73">
        <v>9</v>
      </c>
      <c r="N27" s="73">
        <v>4</v>
      </c>
      <c r="O27" s="73">
        <v>3</v>
      </c>
      <c r="P27" s="73">
        <v>8</v>
      </c>
      <c r="Q27" s="73">
        <v>7</v>
      </c>
      <c r="R27" s="73">
        <v>0</v>
      </c>
      <c r="S27" s="73">
        <v>0</v>
      </c>
      <c r="T27" s="73">
        <v>7</v>
      </c>
      <c r="U27" s="72">
        <v>3</v>
      </c>
      <c r="V27" s="74"/>
      <c r="W27" s="74"/>
      <c r="X27" s="74"/>
      <c r="Y27" s="74"/>
      <c r="Z27" s="74"/>
      <c r="AA27" s="74"/>
      <c r="AB27" s="74"/>
    </row>
    <row r="28" spans="1:28" ht="21" customHeight="1">
      <c r="A28" s="75">
        <v>7</v>
      </c>
      <c r="B28" s="76" t="s">
        <v>40</v>
      </c>
      <c r="C28" s="110" t="s">
        <v>41</v>
      </c>
      <c r="D28" s="71">
        <v>131</v>
      </c>
      <c r="E28" s="72">
        <v>76</v>
      </c>
      <c r="F28" s="71">
        <v>56</v>
      </c>
      <c r="G28" s="73">
        <v>40</v>
      </c>
      <c r="H28" s="73">
        <v>30</v>
      </c>
      <c r="I28" s="73">
        <v>21</v>
      </c>
      <c r="J28" s="73">
        <v>47</v>
      </c>
      <c r="K28" s="73">
        <v>27</v>
      </c>
      <c r="L28" s="73">
        <v>41</v>
      </c>
      <c r="M28" s="73">
        <v>10</v>
      </c>
      <c r="N28" s="73">
        <v>9</v>
      </c>
      <c r="O28" s="73">
        <v>7</v>
      </c>
      <c r="P28" s="73">
        <v>25</v>
      </c>
      <c r="Q28" s="73">
        <v>23</v>
      </c>
      <c r="R28" s="73">
        <v>0</v>
      </c>
      <c r="S28" s="73">
        <v>0</v>
      </c>
      <c r="T28" s="73">
        <v>18</v>
      </c>
      <c r="U28" s="72">
        <v>8</v>
      </c>
      <c r="V28" s="74"/>
      <c r="W28" s="74"/>
      <c r="X28" s="74"/>
      <c r="Y28" s="74"/>
      <c r="Z28" s="74"/>
      <c r="AA28" s="74"/>
      <c r="AB28" s="74"/>
    </row>
    <row r="29" spans="1:28" ht="21" customHeight="1">
      <c r="A29" s="75">
        <v>8</v>
      </c>
      <c r="B29" s="76" t="s">
        <v>28</v>
      </c>
      <c r="C29" s="110" t="s">
        <v>42</v>
      </c>
      <c r="D29" s="71">
        <v>100</v>
      </c>
      <c r="E29" s="72">
        <v>67</v>
      </c>
      <c r="F29" s="71">
        <v>47</v>
      </c>
      <c r="G29" s="73">
        <v>28</v>
      </c>
      <c r="H29" s="73">
        <v>25</v>
      </c>
      <c r="I29" s="73">
        <v>13</v>
      </c>
      <c r="J29" s="73">
        <v>35</v>
      </c>
      <c r="K29" s="73">
        <v>27</v>
      </c>
      <c r="L29" s="73">
        <v>21</v>
      </c>
      <c r="M29" s="73">
        <v>11</v>
      </c>
      <c r="N29" s="73">
        <v>5</v>
      </c>
      <c r="O29" s="73">
        <v>3</v>
      </c>
      <c r="P29" s="73">
        <v>25</v>
      </c>
      <c r="Q29" s="73">
        <v>25</v>
      </c>
      <c r="R29" s="73">
        <v>0</v>
      </c>
      <c r="S29" s="73">
        <v>0</v>
      </c>
      <c r="T29" s="73">
        <v>12</v>
      </c>
      <c r="U29" s="72">
        <v>7</v>
      </c>
      <c r="V29" s="74"/>
      <c r="W29" s="74"/>
      <c r="X29" s="74"/>
      <c r="Y29" s="74"/>
      <c r="Z29" s="74"/>
      <c r="AA29" s="74"/>
      <c r="AB29" s="74"/>
    </row>
    <row r="30" spans="1:28" ht="21" customHeight="1" thickBot="1">
      <c r="A30" s="64">
        <v>9</v>
      </c>
      <c r="B30" s="65" t="s">
        <v>43</v>
      </c>
      <c r="C30" s="111" t="s">
        <v>44</v>
      </c>
      <c r="D30" s="71">
        <v>126</v>
      </c>
      <c r="E30" s="72">
        <v>80</v>
      </c>
      <c r="F30" s="71">
        <v>50</v>
      </c>
      <c r="G30" s="73">
        <v>35</v>
      </c>
      <c r="H30" s="73">
        <v>31</v>
      </c>
      <c r="I30" s="73">
        <v>20</v>
      </c>
      <c r="J30" s="73">
        <v>49</v>
      </c>
      <c r="K30" s="73">
        <v>38</v>
      </c>
      <c r="L30" s="73">
        <v>42</v>
      </c>
      <c r="M30" s="73">
        <v>19</v>
      </c>
      <c r="N30" s="73">
        <v>9</v>
      </c>
      <c r="O30" s="73">
        <v>9</v>
      </c>
      <c r="P30" s="73">
        <v>32</v>
      </c>
      <c r="Q30" s="73">
        <v>27</v>
      </c>
      <c r="R30" s="73">
        <v>0</v>
      </c>
      <c r="S30" s="73">
        <v>0</v>
      </c>
      <c r="T30" s="73">
        <v>7</v>
      </c>
      <c r="U30" s="72">
        <v>3</v>
      </c>
      <c r="V30" s="74"/>
      <c r="W30" s="74"/>
      <c r="X30" s="74"/>
      <c r="Y30" s="74"/>
      <c r="Z30" s="74"/>
      <c r="AA30" s="74"/>
      <c r="AB30" s="74"/>
    </row>
    <row r="31" spans="1:28" ht="27.75" customHeight="1" thickBot="1">
      <c r="A31" s="84"/>
      <c r="B31" s="85" t="s">
        <v>45</v>
      </c>
      <c r="C31" s="86"/>
      <c r="D31" s="112">
        <f aca="true" t="shared" si="3" ref="D31:U31">D22+D23+D24+D25+D26+D27+D28+D29+D30</f>
        <v>994</v>
      </c>
      <c r="E31" s="92">
        <f t="shared" si="3"/>
        <v>625</v>
      </c>
      <c r="F31" s="113">
        <f t="shared" si="3"/>
        <v>355</v>
      </c>
      <c r="G31" s="114">
        <f t="shared" si="3"/>
        <v>242</v>
      </c>
      <c r="H31" s="114">
        <f t="shared" si="3"/>
        <v>186</v>
      </c>
      <c r="I31" s="114">
        <f t="shared" si="3"/>
        <v>116</v>
      </c>
      <c r="J31" s="114">
        <f t="shared" si="3"/>
        <v>401</v>
      </c>
      <c r="K31" s="114">
        <f t="shared" si="3"/>
        <v>277</v>
      </c>
      <c r="L31" s="114">
        <f t="shared" si="3"/>
        <v>331</v>
      </c>
      <c r="M31" s="114">
        <f t="shared" si="3"/>
        <v>145</v>
      </c>
      <c r="N31" s="114">
        <f t="shared" si="3"/>
        <v>79</v>
      </c>
      <c r="O31" s="114">
        <f t="shared" si="3"/>
        <v>58</v>
      </c>
      <c r="P31" s="114">
        <f t="shared" si="3"/>
        <v>237</v>
      </c>
      <c r="Q31" s="114">
        <f t="shared" si="3"/>
        <v>217</v>
      </c>
      <c r="R31" s="114">
        <f t="shared" si="3"/>
        <v>2</v>
      </c>
      <c r="S31" s="114">
        <f t="shared" si="3"/>
        <v>1</v>
      </c>
      <c r="T31" s="114">
        <f t="shared" si="3"/>
        <v>124</v>
      </c>
      <c r="U31" s="92">
        <f t="shared" si="3"/>
        <v>54</v>
      </c>
      <c r="V31" s="115"/>
      <c r="W31" s="115"/>
      <c r="X31" s="93"/>
      <c r="Y31" s="93"/>
      <c r="Z31" s="93"/>
      <c r="AA31" s="93"/>
      <c r="AB31" s="93"/>
    </row>
    <row r="32" ht="38.25" customHeight="1"/>
  </sheetData>
  <sheetProtection/>
  <mergeCells count="35">
    <mergeCell ref="R20:S20"/>
    <mergeCell ref="T20:U20"/>
    <mergeCell ref="B31:C31"/>
    <mergeCell ref="B19:B21"/>
    <mergeCell ref="C19:C21"/>
    <mergeCell ref="D19:E20"/>
    <mergeCell ref="F19:U19"/>
    <mergeCell ref="F20:G20"/>
    <mergeCell ref="H20:I20"/>
    <mergeCell ref="J20:K20"/>
    <mergeCell ref="L20:M20"/>
    <mergeCell ref="N20:O20"/>
    <mergeCell ref="P20:Q20"/>
    <mergeCell ref="AD5:AE6"/>
    <mergeCell ref="J6:K6"/>
    <mergeCell ref="L6:M6"/>
    <mergeCell ref="N6:O6"/>
    <mergeCell ref="R6:S6"/>
    <mergeCell ref="B17:C17"/>
    <mergeCell ref="P5:Q6"/>
    <mergeCell ref="T5:U6"/>
    <mergeCell ref="V5:W6"/>
    <mergeCell ref="X5:Y6"/>
    <mergeCell ref="Z5:AA6"/>
    <mergeCell ref="AB5:AC6"/>
    <mergeCell ref="A2:G3"/>
    <mergeCell ref="H2:AE2"/>
    <mergeCell ref="H3:S3"/>
    <mergeCell ref="T3:AE3"/>
    <mergeCell ref="B5:B7"/>
    <mergeCell ref="C5:C7"/>
    <mergeCell ref="D5:E6"/>
    <mergeCell ref="F5:G6"/>
    <mergeCell ref="H5:I6"/>
    <mergeCell ref="J5:O5"/>
  </mergeCells>
  <printOptions/>
  <pageMargins left="0.2755905511811024" right="0.2362204724409449" top="0.984251968503937" bottom="0.984251968503937" header="0.5118110236220472" footer="0.5118110236220472"/>
  <pageSetup fitToHeight="1" fitToWidth="1" horizontalDpi="300" verticalDpi="3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zoomScale="80" zoomScaleNormal="80" zoomScalePageLayoutView="0" workbookViewId="0" topLeftCell="A13">
      <selection activeCell="V21" sqref="V21:W22"/>
    </sheetView>
  </sheetViews>
  <sheetFormatPr defaultColWidth="9.00390625" defaultRowHeight="12.75"/>
  <cols>
    <col min="1" max="1" width="5.00390625" style="2" customWidth="1"/>
    <col min="2" max="2" width="13.75390625" style="2" customWidth="1"/>
    <col min="3" max="3" width="8.375" style="2" customWidth="1"/>
    <col min="4" max="31" width="6.75390625" style="2" customWidth="1"/>
    <col min="32" max="33" width="6.625" style="2" customWidth="1"/>
    <col min="34" max="16384" width="9.125" style="2" customWidth="1"/>
  </cols>
  <sheetData>
    <row r="1" spans="1:29" ht="45" customHeight="1">
      <c r="A1" s="116" t="s">
        <v>56</v>
      </c>
      <c r="B1" s="116"/>
      <c r="C1" s="116"/>
      <c r="D1" s="116"/>
      <c r="E1" s="116"/>
      <c r="F1" s="117" t="s">
        <v>57</v>
      </c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</row>
    <row r="2" spans="1:29" ht="16.5" customHeight="1">
      <c r="A2" s="116"/>
      <c r="B2" s="116"/>
      <c r="C2" s="116"/>
      <c r="D2" s="116"/>
      <c r="E2" s="116"/>
      <c r="F2" s="119" t="str">
        <f>'ogolne (12)'!T3</f>
        <v>do 31 grudnia 2022 roku</v>
      </c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1"/>
    </row>
    <row r="3" ht="22.5" customHeight="1" thickBot="1">
      <c r="F3" s="122"/>
    </row>
    <row r="4" spans="1:29" ht="24.75" customHeight="1">
      <c r="A4" s="123" t="s">
        <v>0</v>
      </c>
      <c r="B4" s="124" t="s">
        <v>0</v>
      </c>
      <c r="C4" s="125" t="s">
        <v>0</v>
      </c>
      <c r="D4" s="126" t="s">
        <v>58</v>
      </c>
      <c r="E4" s="127"/>
      <c r="F4" s="128" t="s">
        <v>59</v>
      </c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30"/>
      <c r="R4" s="128" t="s">
        <v>60</v>
      </c>
      <c r="S4" s="129"/>
      <c r="T4" s="129"/>
      <c r="U4" s="129"/>
      <c r="V4" s="129"/>
      <c r="W4" s="129"/>
      <c r="X4" s="129"/>
      <c r="Y4" s="129"/>
      <c r="Z4" s="129"/>
      <c r="AA4" s="130"/>
      <c r="AB4" s="131" t="s">
        <v>58</v>
      </c>
      <c r="AC4" s="127"/>
    </row>
    <row r="5" spans="1:29" ht="39" customHeight="1">
      <c r="A5" s="132" t="s">
        <v>19</v>
      </c>
      <c r="B5" s="133" t="s">
        <v>5</v>
      </c>
      <c r="C5" s="134" t="s">
        <v>6</v>
      </c>
      <c r="D5" s="135"/>
      <c r="E5" s="136"/>
      <c r="F5" s="137" t="s">
        <v>61</v>
      </c>
      <c r="G5" s="138"/>
      <c r="H5" s="139" t="s">
        <v>62</v>
      </c>
      <c r="I5" s="139"/>
      <c r="J5" s="139" t="s">
        <v>63</v>
      </c>
      <c r="K5" s="139"/>
      <c r="L5" s="139" t="s">
        <v>64</v>
      </c>
      <c r="M5" s="139"/>
      <c r="N5" s="139" t="s">
        <v>65</v>
      </c>
      <c r="O5" s="139"/>
      <c r="P5" s="139" t="s">
        <v>66</v>
      </c>
      <c r="Q5" s="140"/>
      <c r="R5" s="141" t="s">
        <v>67</v>
      </c>
      <c r="S5" s="142"/>
      <c r="T5" s="142" t="s">
        <v>68</v>
      </c>
      <c r="U5" s="142"/>
      <c r="V5" s="142" t="s">
        <v>69</v>
      </c>
      <c r="W5" s="142"/>
      <c r="X5" s="142" t="s">
        <v>70</v>
      </c>
      <c r="Y5" s="142"/>
      <c r="Z5" s="143" t="s">
        <v>71</v>
      </c>
      <c r="AA5" s="144"/>
      <c r="AB5" s="145"/>
      <c r="AC5" s="136"/>
    </row>
    <row r="6" spans="1:29" ht="12.75" customHeight="1" thickBot="1">
      <c r="A6" s="146" t="s">
        <v>0</v>
      </c>
      <c r="B6" s="147" t="s">
        <v>0</v>
      </c>
      <c r="C6" s="148" t="s">
        <v>0</v>
      </c>
      <c r="D6" s="149" t="s">
        <v>26</v>
      </c>
      <c r="E6" s="150" t="s">
        <v>27</v>
      </c>
      <c r="F6" s="151" t="s">
        <v>26</v>
      </c>
      <c r="G6" s="152" t="s">
        <v>27</v>
      </c>
      <c r="H6" s="153" t="s">
        <v>26</v>
      </c>
      <c r="I6" s="152" t="s">
        <v>27</v>
      </c>
      <c r="J6" s="153" t="s">
        <v>26</v>
      </c>
      <c r="K6" s="152" t="s">
        <v>27</v>
      </c>
      <c r="L6" s="153" t="s">
        <v>26</v>
      </c>
      <c r="M6" s="152" t="s">
        <v>27</v>
      </c>
      <c r="N6" s="153" t="s">
        <v>26</v>
      </c>
      <c r="O6" s="152" t="s">
        <v>27</v>
      </c>
      <c r="P6" s="153" t="s">
        <v>26</v>
      </c>
      <c r="Q6" s="154" t="s">
        <v>27</v>
      </c>
      <c r="R6" s="151" t="s">
        <v>26</v>
      </c>
      <c r="S6" s="152" t="s">
        <v>27</v>
      </c>
      <c r="T6" s="153" t="s">
        <v>26</v>
      </c>
      <c r="U6" s="152" t="s">
        <v>27</v>
      </c>
      <c r="V6" s="153" t="s">
        <v>26</v>
      </c>
      <c r="W6" s="152" t="s">
        <v>27</v>
      </c>
      <c r="X6" s="153" t="s">
        <v>26</v>
      </c>
      <c r="Y6" s="152" t="s">
        <v>27</v>
      </c>
      <c r="Z6" s="153" t="s">
        <v>26</v>
      </c>
      <c r="AA6" s="154" t="s">
        <v>27</v>
      </c>
      <c r="AB6" s="155" t="s">
        <v>26</v>
      </c>
      <c r="AC6" s="150" t="s">
        <v>27</v>
      </c>
    </row>
    <row r="7" spans="1:31" ht="24" customHeight="1">
      <c r="A7" s="156">
        <v>1</v>
      </c>
      <c r="B7" s="157" t="s">
        <v>28</v>
      </c>
      <c r="C7" s="158" t="s">
        <v>29</v>
      </c>
      <c r="D7" s="159">
        <f aca="true" t="shared" si="0" ref="D7:E15">SUM(F7+H7+J7+L7+N7+P7)</f>
        <v>444</v>
      </c>
      <c r="E7" s="160">
        <f t="shared" si="0"/>
        <v>273</v>
      </c>
      <c r="F7" s="161">
        <v>28</v>
      </c>
      <c r="G7" s="162">
        <v>18</v>
      </c>
      <c r="H7" s="162">
        <v>123</v>
      </c>
      <c r="I7" s="162">
        <v>86</v>
      </c>
      <c r="J7" s="162">
        <v>129</v>
      </c>
      <c r="K7" s="162">
        <v>82</v>
      </c>
      <c r="L7" s="162">
        <v>83</v>
      </c>
      <c r="M7" s="162">
        <v>50</v>
      </c>
      <c r="N7" s="162">
        <v>47</v>
      </c>
      <c r="O7" s="162">
        <v>34</v>
      </c>
      <c r="P7" s="162">
        <v>34</v>
      </c>
      <c r="Q7" s="163">
        <v>3</v>
      </c>
      <c r="R7" s="161">
        <v>85</v>
      </c>
      <c r="S7" s="162">
        <v>62</v>
      </c>
      <c r="T7" s="162">
        <v>110</v>
      </c>
      <c r="U7" s="162">
        <v>75</v>
      </c>
      <c r="V7" s="162">
        <v>59</v>
      </c>
      <c r="W7" s="162">
        <v>34</v>
      </c>
      <c r="X7" s="162">
        <v>100</v>
      </c>
      <c r="Y7" s="162">
        <v>51</v>
      </c>
      <c r="Z7" s="162">
        <v>90</v>
      </c>
      <c r="AA7" s="164">
        <v>51</v>
      </c>
      <c r="AB7" s="165">
        <f aca="true" t="shared" si="1" ref="AB7:AC15">R7+T7+V7+X7+Z7</f>
        <v>444</v>
      </c>
      <c r="AC7" s="166">
        <f t="shared" si="1"/>
        <v>273</v>
      </c>
      <c r="AE7" s="167"/>
    </row>
    <row r="8" spans="1:31" ht="24" customHeight="1">
      <c r="A8" s="168">
        <v>2</v>
      </c>
      <c r="B8" s="169" t="s">
        <v>30</v>
      </c>
      <c r="C8" s="170" t="s">
        <v>31</v>
      </c>
      <c r="D8" s="171">
        <f t="shared" si="0"/>
        <v>118</v>
      </c>
      <c r="E8" s="172">
        <f t="shared" si="0"/>
        <v>67</v>
      </c>
      <c r="F8" s="161">
        <v>27</v>
      </c>
      <c r="G8" s="162">
        <v>16</v>
      </c>
      <c r="H8" s="162">
        <v>33</v>
      </c>
      <c r="I8" s="162">
        <v>21</v>
      </c>
      <c r="J8" s="162">
        <v>20</v>
      </c>
      <c r="K8" s="162">
        <v>14</v>
      </c>
      <c r="L8" s="162">
        <v>16</v>
      </c>
      <c r="M8" s="162">
        <v>8</v>
      </c>
      <c r="N8" s="162">
        <v>13</v>
      </c>
      <c r="O8" s="162">
        <v>7</v>
      </c>
      <c r="P8" s="162">
        <v>9</v>
      </c>
      <c r="Q8" s="163">
        <v>1</v>
      </c>
      <c r="R8" s="161">
        <v>10</v>
      </c>
      <c r="S8" s="162">
        <v>8</v>
      </c>
      <c r="T8" s="162">
        <v>25</v>
      </c>
      <c r="U8" s="162">
        <v>16</v>
      </c>
      <c r="V8" s="162">
        <v>7</v>
      </c>
      <c r="W8" s="162">
        <v>4</v>
      </c>
      <c r="X8" s="162">
        <v>49</v>
      </c>
      <c r="Y8" s="162">
        <v>26</v>
      </c>
      <c r="Z8" s="162">
        <v>27</v>
      </c>
      <c r="AA8" s="164">
        <v>13</v>
      </c>
      <c r="AB8" s="173">
        <f t="shared" si="1"/>
        <v>118</v>
      </c>
      <c r="AC8" s="174">
        <f t="shared" si="1"/>
        <v>67</v>
      </c>
      <c r="AE8" s="167"/>
    </row>
    <row r="9" spans="1:31" ht="24" customHeight="1">
      <c r="A9" s="168">
        <v>3</v>
      </c>
      <c r="B9" s="169" t="s">
        <v>32</v>
      </c>
      <c r="C9" s="170" t="s">
        <v>33</v>
      </c>
      <c r="D9" s="171">
        <f t="shared" si="0"/>
        <v>60</v>
      </c>
      <c r="E9" s="172">
        <f t="shared" si="0"/>
        <v>38</v>
      </c>
      <c r="F9" s="161">
        <v>9</v>
      </c>
      <c r="G9" s="162">
        <v>7</v>
      </c>
      <c r="H9" s="162">
        <v>18</v>
      </c>
      <c r="I9" s="162">
        <v>15</v>
      </c>
      <c r="J9" s="162">
        <v>11</v>
      </c>
      <c r="K9" s="162">
        <v>7</v>
      </c>
      <c r="L9" s="162">
        <v>8</v>
      </c>
      <c r="M9" s="162">
        <v>4</v>
      </c>
      <c r="N9" s="162">
        <v>10</v>
      </c>
      <c r="O9" s="162">
        <v>5</v>
      </c>
      <c r="P9" s="162">
        <v>4</v>
      </c>
      <c r="Q9" s="163">
        <v>0</v>
      </c>
      <c r="R9" s="161">
        <v>5</v>
      </c>
      <c r="S9" s="162">
        <v>4</v>
      </c>
      <c r="T9" s="162">
        <v>18</v>
      </c>
      <c r="U9" s="162">
        <v>16</v>
      </c>
      <c r="V9" s="162">
        <v>6</v>
      </c>
      <c r="W9" s="162">
        <v>6</v>
      </c>
      <c r="X9" s="162">
        <v>15</v>
      </c>
      <c r="Y9" s="162">
        <v>6</v>
      </c>
      <c r="Z9" s="162">
        <v>16</v>
      </c>
      <c r="AA9" s="164">
        <v>6</v>
      </c>
      <c r="AB9" s="173">
        <f t="shared" si="1"/>
        <v>60</v>
      </c>
      <c r="AC9" s="174">
        <f t="shared" si="1"/>
        <v>38</v>
      </c>
      <c r="AE9" s="167"/>
    </row>
    <row r="10" spans="1:31" ht="24" customHeight="1">
      <c r="A10" s="168">
        <v>4</v>
      </c>
      <c r="B10" s="169" t="s">
        <v>34</v>
      </c>
      <c r="C10" s="170" t="s">
        <v>35</v>
      </c>
      <c r="D10" s="171">
        <f t="shared" si="0"/>
        <v>60</v>
      </c>
      <c r="E10" s="172">
        <f t="shared" si="0"/>
        <v>38</v>
      </c>
      <c r="F10" s="161">
        <v>13</v>
      </c>
      <c r="G10" s="162">
        <v>7</v>
      </c>
      <c r="H10" s="162">
        <v>15</v>
      </c>
      <c r="I10" s="162">
        <v>10</v>
      </c>
      <c r="J10" s="162">
        <v>13</v>
      </c>
      <c r="K10" s="162">
        <v>10</v>
      </c>
      <c r="L10" s="162">
        <v>10</v>
      </c>
      <c r="M10" s="162">
        <v>7</v>
      </c>
      <c r="N10" s="162">
        <v>6</v>
      </c>
      <c r="O10" s="162">
        <v>4</v>
      </c>
      <c r="P10" s="162">
        <v>3</v>
      </c>
      <c r="Q10" s="163">
        <v>0</v>
      </c>
      <c r="R10" s="161">
        <v>5</v>
      </c>
      <c r="S10" s="162">
        <v>4</v>
      </c>
      <c r="T10" s="162">
        <v>12</v>
      </c>
      <c r="U10" s="162">
        <v>8</v>
      </c>
      <c r="V10" s="162">
        <v>4</v>
      </c>
      <c r="W10" s="162">
        <v>2</v>
      </c>
      <c r="X10" s="162">
        <v>22</v>
      </c>
      <c r="Y10" s="162">
        <v>14</v>
      </c>
      <c r="Z10" s="162">
        <v>17</v>
      </c>
      <c r="AA10" s="164">
        <v>10</v>
      </c>
      <c r="AB10" s="173">
        <f t="shared" si="1"/>
        <v>60</v>
      </c>
      <c r="AC10" s="174">
        <f t="shared" si="1"/>
        <v>38</v>
      </c>
      <c r="AE10" s="167"/>
    </row>
    <row r="11" spans="1:31" ht="24" customHeight="1">
      <c r="A11" s="168">
        <v>5</v>
      </c>
      <c r="B11" s="169" t="s">
        <v>36</v>
      </c>
      <c r="C11" s="170" t="s">
        <v>37</v>
      </c>
      <c r="D11" s="171">
        <f t="shared" si="0"/>
        <v>72</v>
      </c>
      <c r="E11" s="172">
        <f t="shared" si="0"/>
        <v>49</v>
      </c>
      <c r="F11" s="161">
        <v>14</v>
      </c>
      <c r="G11" s="162">
        <v>8</v>
      </c>
      <c r="H11" s="162">
        <v>17</v>
      </c>
      <c r="I11" s="162">
        <v>15</v>
      </c>
      <c r="J11" s="162">
        <v>13</v>
      </c>
      <c r="K11" s="162">
        <v>10</v>
      </c>
      <c r="L11" s="162">
        <v>15</v>
      </c>
      <c r="M11" s="162">
        <v>10</v>
      </c>
      <c r="N11" s="162">
        <v>8</v>
      </c>
      <c r="O11" s="162">
        <v>6</v>
      </c>
      <c r="P11" s="162">
        <v>5</v>
      </c>
      <c r="Q11" s="163">
        <v>0</v>
      </c>
      <c r="R11" s="161">
        <v>12</v>
      </c>
      <c r="S11" s="162">
        <v>12</v>
      </c>
      <c r="T11" s="162">
        <v>13</v>
      </c>
      <c r="U11" s="162">
        <v>11</v>
      </c>
      <c r="V11" s="162">
        <v>4</v>
      </c>
      <c r="W11" s="162">
        <v>4</v>
      </c>
      <c r="X11" s="162">
        <v>26</v>
      </c>
      <c r="Y11" s="162">
        <v>16</v>
      </c>
      <c r="Z11" s="162">
        <v>17</v>
      </c>
      <c r="AA11" s="164">
        <v>6</v>
      </c>
      <c r="AB11" s="173">
        <f t="shared" si="1"/>
        <v>72</v>
      </c>
      <c r="AC11" s="174">
        <f t="shared" si="1"/>
        <v>49</v>
      </c>
      <c r="AE11" s="167"/>
    </row>
    <row r="12" spans="1:31" ht="24" customHeight="1">
      <c r="A12" s="168">
        <v>6</v>
      </c>
      <c r="B12" s="169" t="s">
        <v>38</v>
      </c>
      <c r="C12" s="170" t="s">
        <v>39</v>
      </c>
      <c r="D12" s="171">
        <f t="shared" si="0"/>
        <v>70</v>
      </c>
      <c r="E12" s="172">
        <f t="shared" si="0"/>
        <v>44</v>
      </c>
      <c r="F12" s="161">
        <v>9</v>
      </c>
      <c r="G12" s="162">
        <v>6</v>
      </c>
      <c r="H12" s="162">
        <v>15</v>
      </c>
      <c r="I12" s="162">
        <v>14</v>
      </c>
      <c r="J12" s="162">
        <v>18</v>
      </c>
      <c r="K12" s="162">
        <v>10</v>
      </c>
      <c r="L12" s="162">
        <v>17</v>
      </c>
      <c r="M12" s="162">
        <v>11</v>
      </c>
      <c r="N12" s="162">
        <v>8</v>
      </c>
      <c r="O12" s="162">
        <v>3</v>
      </c>
      <c r="P12" s="162">
        <v>3</v>
      </c>
      <c r="Q12" s="163">
        <v>0</v>
      </c>
      <c r="R12" s="161">
        <v>9</v>
      </c>
      <c r="S12" s="162">
        <v>7</v>
      </c>
      <c r="T12" s="162">
        <v>17</v>
      </c>
      <c r="U12" s="162">
        <v>12</v>
      </c>
      <c r="V12" s="162">
        <v>10</v>
      </c>
      <c r="W12" s="162">
        <v>8</v>
      </c>
      <c r="X12" s="162">
        <v>22</v>
      </c>
      <c r="Y12" s="162">
        <v>12</v>
      </c>
      <c r="Z12" s="162">
        <v>12</v>
      </c>
      <c r="AA12" s="164">
        <v>5</v>
      </c>
      <c r="AB12" s="173">
        <f t="shared" si="1"/>
        <v>70</v>
      </c>
      <c r="AC12" s="174">
        <f t="shared" si="1"/>
        <v>44</v>
      </c>
      <c r="AE12" s="167"/>
    </row>
    <row r="13" spans="1:31" ht="24" customHeight="1">
      <c r="A13" s="168">
        <v>7</v>
      </c>
      <c r="B13" s="169" t="s">
        <v>40</v>
      </c>
      <c r="C13" s="170" t="s">
        <v>41</v>
      </c>
      <c r="D13" s="171">
        <f t="shared" si="0"/>
        <v>158</v>
      </c>
      <c r="E13" s="172">
        <f t="shared" si="0"/>
        <v>91</v>
      </c>
      <c r="F13" s="161">
        <v>30</v>
      </c>
      <c r="G13" s="162">
        <v>21</v>
      </c>
      <c r="H13" s="162">
        <v>44</v>
      </c>
      <c r="I13" s="162">
        <v>32</v>
      </c>
      <c r="J13" s="162">
        <v>32</v>
      </c>
      <c r="K13" s="162">
        <v>21</v>
      </c>
      <c r="L13" s="162">
        <v>23</v>
      </c>
      <c r="M13" s="162">
        <v>12</v>
      </c>
      <c r="N13" s="162">
        <v>13</v>
      </c>
      <c r="O13" s="162">
        <v>5</v>
      </c>
      <c r="P13" s="162">
        <v>16</v>
      </c>
      <c r="Q13" s="163">
        <v>0</v>
      </c>
      <c r="R13" s="161">
        <v>19</v>
      </c>
      <c r="S13" s="162">
        <v>15</v>
      </c>
      <c r="T13" s="162">
        <v>36</v>
      </c>
      <c r="U13" s="162">
        <v>25</v>
      </c>
      <c r="V13" s="162">
        <v>12</v>
      </c>
      <c r="W13" s="162">
        <v>11</v>
      </c>
      <c r="X13" s="162">
        <v>53</v>
      </c>
      <c r="Y13" s="162">
        <v>24</v>
      </c>
      <c r="Z13" s="162">
        <v>38</v>
      </c>
      <c r="AA13" s="164">
        <v>16</v>
      </c>
      <c r="AB13" s="173">
        <f t="shared" si="1"/>
        <v>158</v>
      </c>
      <c r="AC13" s="174">
        <f t="shared" si="1"/>
        <v>91</v>
      </c>
      <c r="AE13" s="167"/>
    </row>
    <row r="14" spans="1:31" ht="24" customHeight="1">
      <c r="A14" s="168">
        <v>8</v>
      </c>
      <c r="B14" s="169" t="s">
        <v>28</v>
      </c>
      <c r="C14" s="170" t="s">
        <v>42</v>
      </c>
      <c r="D14" s="171">
        <v>125</v>
      </c>
      <c r="E14" s="172">
        <v>83</v>
      </c>
      <c r="F14" s="161">
        <v>25</v>
      </c>
      <c r="G14" s="162">
        <v>13</v>
      </c>
      <c r="H14" s="162">
        <v>35</v>
      </c>
      <c r="I14" s="162">
        <v>23</v>
      </c>
      <c r="J14" s="162">
        <v>44</v>
      </c>
      <c r="K14" s="162">
        <v>37</v>
      </c>
      <c r="L14" s="162">
        <v>21</v>
      </c>
      <c r="M14" s="162">
        <v>16</v>
      </c>
      <c r="N14" s="162">
        <v>10</v>
      </c>
      <c r="O14" s="162">
        <v>5</v>
      </c>
      <c r="P14" s="162">
        <v>2</v>
      </c>
      <c r="Q14" s="163">
        <v>0</v>
      </c>
      <c r="R14" s="161">
        <v>32</v>
      </c>
      <c r="S14" s="162">
        <v>27</v>
      </c>
      <c r="T14" s="162">
        <v>38</v>
      </c>
      <c r="U14" s="162">
        <v>26</v>
      </c>
      <c r="V14" s="162">
        <v>16</v>
      </c>
      <c r="W14" s="162">
        <v>13</v>
      </c>
      <c r="X14" s="162">
        <v>33</v>
      </c>
      <c r="Y14" s="162">
        <v>19</v>
      </c>
      <c r="Z14" s="162">
        <v>18</v>
      </c>
      <c r="AA14" s="164">
        <v>9</v>
      </c>
      <c r="AB14" s="173">
        <f t="shared" si="1"/>
        <v>137</v>
      </c>
      <c r="AC14" s="174">
        <f t="shared" si="1"/>
        <v>94</v>
      </c>
      <c r="AE14" s="167"/>
    </row>
    <row r="15" spans="1:31" ht="24" customHeight="1" thickBot="1">
      <c r="A15" s="156">
        <v>9</v>
      </c>
      <c r="B15" s="157" t="s">
        <v>43</v>
      </c>
      <c r="C15" s="158" t="s">
        <v>44</v>
      </c>
      <c r="D15" s="175">
        <f t="shared" si="0"/>
        <v>156</v>
      </c>
      <c r="E15" s="176">
        <f t="shared" si="0"/>
        <v>100</v>
      </c>
      <c r="F15" s="177">
        <v>31</v>
      </c>
      <c r="G15" s="178">
        <v>20</v>
      </c>
      <c r="H15" s="178">
        <v>40</v>
      </c>
      <c r="I15" s="178">
        <v>28</v>
      </c>
      <c r="J15" s="178">
        <v>33</v>
      </c>
      <c r="K15" s="178">
        <v>26</v>
      </c>
      <c r="L15" s="178">
        <v>31</v>
      </c>
      <c r="M15" s="178">
        <v>21</v>
      </c>
      <c r="N15" s="178">
        <v>12</v>
      </c>
      <c r="O15" s="178">
        <v>5</v>
      </c>
      <c r="P15" s="178">
        <v>9</v>
      </c>
      <c r="Q15" s="179">
        <v>0</v>
      </c>
      <c r="R15" s="177">
        <v>31</v>
      </c>
      <c r="S15" s="178">
        <v>24</v>
      </c>
      <c r="T15" s="178">
        <v>33</v>
      </c>
      <c r="U15" s="178">
        <v>23</v>
      </c>
      <c r="V15" s="178">
        <v>10</v>
      </c>
      <c r="W15" s="178">
        <v>9</v>
      </c>
      <c r="X15" s="178">
        <v>58</v>
      </c>
      <c r="Y15" s="178">
        <v>36</v>
      </c>
      <c r="Z15" s="178">
        <v>24</v>
      </c>
      <c r="AA15" s="180">
        <v>8</v>
      </c>
      <c r="AB15" s="165">
        <f t="shared" si="1"/>
        <v>156</v>
      </c>
      <c r="AC15" s="166">
        <f t="shared" si="1"/>
        <v>100</v>
      </c>
      <c r="AE15" s="167"/>
    </row>
    <row r="16" spans="1:29" ht="19.5" customHeight="1" thickBot="1">
      <c r="A16" s="181"/>
      <c r="B16" s="182" t="s">
        <v>72</v>
      </c>
      <c r="C16" s="182"/>
      <c r="D16" s="183">
        <f aca="true" t="shared" si="2" ref="D16:AC16">D7+D8+D9+D10+D11+D12+D13+D14+D15</f>
        <v>1263</v>
      </c>
      <c r="E16" s="184">
        <f t="shared" si="2"/>
        <v>783</v>
      </c>
      <c r="F16" s="183">
        <f t="shared" si="2"/>
        <v>186</v>
      </c>
      <c r="G16" s="185">
        <f t="shared" si="2"/>
        <v>116</v>
      </c>
      <c r="H16" s="185">
        <f t="shared" si="2"/>
        <v>340</v>
      </c>
      <c r="I16" s="185">
        <f t="shared" si="2"/>
        <v>244</v>
      </c>
      <c r="J16" s="185">
        <f t="shared" si="2"/>
        <v>313</v>
      </c>
      <c r="K16" s="185">
        <f t="shared" si="2"/>
        <v>217</v>
      </c>
      <c r="L16" s="185">
        <f t="shared" si="2"/>
        <v>224</v>
      </c>
      <c r="M16" s="185">
        <f t="shared" si="2"/>
        <v>139</v>
      </c>
      <c r="N16" s="185">
        <f t="shared" si="2"/>
        <v>127</v>
      </c>
      <c r="O16" s="185">
        <f t="shared" si="2"/>
        <v>74</v>
      </c>
      <c r="P16" s="185">
        <f t="shared" si="2"/>
        <v>85</v>
      </c>
      <c r="Q16" s="185">
        <f t="shared" si="2"/>
        <v>4</v>
      </c>
      <c r="R16" s="183">
        <f t="shared" si="2"/>
        <v>208</v>
      </c>
      <c r="S16" s="183">
        <f t="shared" si="2"/>
        <v>163</v>
      </c>
      <c r="T16" s="185">
        <f t="shared" si="2"/>
        <v>302</v>
      </c>
      <c r="U16" s="185">
        <f t="shared" si="2"/>
        <v>212</v>
      </c>
      <c r="V16" s="185">
        <f t="shared" si="2"/>
        <v>128</v>
      </c>
      <c r="W16" s="185">
        <f t="shared" si="2"/>
        <v>91</v>
      </c>
      <c r="X16" s="185">
        <f t="shared" si="2"/>
        <v>378</v>
      </c>
      <c r="Y16" s="185">
        <f t="shared" si="2"/>
        <v>204</v>
      </c>
      <c r="Z16" s="185">
        <f t="shared" si="2"/>
        <v>259</v>
      </c>
      <c r="AA16" s="185">
        <f t="shared" si="2"/>
        <v>124</v>
      </c>
      <c r="AB16" s="186">
        <f t="shared" si="2"/>
        <v>1275</v>
      </c>
      <c r="AC16" s="184">
        <f t="shared" si="2"/>
        <v>794</v>
      </c>
    </row>
    <row r="17" ht="42.75" customHeight="1" thickBot="1"/>
    <row r="18" spans="1:33" ht="23.25" customHeight="1">
      <c r="A18" s="123" t="s">
        <v>0</v>
      </c>
      <c r="B18" s="124" t="s">
        <v>0</v>
      </c>
      <c r="C18" s="187" t="s">
        <v>6</v>
      </c>
      <c r="D18" s="126" t="s">
        <v>73</v>
      </c>
      <c r="E18" s="127"/>
      <c r="F18" s="188" t="s">
        <v>74</v>
      </c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90"/>
      <c r="T18" s="191" t="s">
        <v>75</v>
      </c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92"/>
      <c r="AF18" s="188" t="s">
        <v>73</v>
      </c>
      <c r="AG18" s="192"/>
    </row>
    <row r="19" spans="1:33" ht="33" customHeight="1">
      <c r="A19" s="132" t="s">
        <v>19</v>
      </c>
      <c r="B19" s="133" t="s">
        <v>5</v>
      </c>
      <c r="C19" s="193"/>
      <c r="D19" s="135"/>
      <c r="E19" s="136"/>
      <c r="F19" s="194" t="s">
        <v>76</v>
      </c>
      <c r="G19" s="195"/>
      <c r="H19" s="194" t="s">
        <v>77</v>
      </c>
      <c r="I19" s="194"/>
      <c r="J19" s="194" t="s">
        <v>78</v>
      </c>
      <c r="K19" s="194"/>
      <c r="L19" s="194" t="s">
        <v>79</v>
      </c>
      <c r="M19" s="194"/>
      <c r="N19" s="194" t="s">
        <v>80</v>
      </c>
      <c r="O19" s="194"/>
      <c r="P19" s="194" t="s">
        <v>81</v>
      </c>
      <c r="Q19" s="194"/>
      <c r="R19" s="194" t="s">
        <v>82</v>
      </c>
      <c r="S19" s="196"/>
      <c r="T19" s="197" t="s">
        <v>83</v>
      </c>
      <c r="U19" s="195"/>
      <c r="V19" s="194" t="s">
        <v>84</v>
      </c>
      <c r="W19" s="194"/>
      <c r="X19" s="194" t="s">
        <v>85</v>
      </c>
      <c r="Y19" s="194"/>
      <c r="Z19" s="194" t="s">
        <v>86</v>
      </c>
      <c r="AA19" s="194"/>
      <c r="AB19" s="194" t="s">
        <v>87</v>
      </c>
      <c r="AC19" s="194"/>
      <c r="AD19" s="194" t="s">
        <v>88</v>
      </c>
      <c r="AE19" s="198"/>
      <c r="AF19" s="199"/>
      <c r="AG19" s="200"/>
    </row>
    <row r="20" spans="1:33" ht="12.75" customHeight="1" thickBot="1">
      <c r="A20" s="146" t="s">
        <v>0</v>
      </c>
      <c r="B20" s="147" t="s">
        <v>0</v>
      </c>
      <c r="C20" s="201"/>
      <c r="D20" s="202" t="s">
        <v>26</v>
      </c>
      <c r="E20" s="203" t="s">
        <v>27</v>
      </c>
      <c r="F20" s="152" t="s">
        <v>26</v>
      </c>
      <c r="G20" s="152" t="s">
        <v>27</v>
      </c>
      <c r="H20" s="153" t="s">
        <v>26</v>
      </c>
      <c r="I20" s="152" t="s">
        <v>27</v>
      </c>
      <c r="J20" s="153" t="s">
        <v>26</v>
      </c>
      <c r="K20" s="152" t="s">
        <v>27</v>
      </c>
      <c r="L20" s="153" t="s">
        <v>26</v>
      </c>
      <c r="M20" s="152" t="s">
        <v>27</v>
      </c>
      <c r="N20" s="153" t="s">
        <v>26</v>
      </c>
      <c r="O20" s="152" t="s">
        <v>27</v>
      </c>
      <c r="P20" s="153" t="s">
        <v>26</v>
      </c>
      <c r="Q20" s="152" t="s">
        <v>27</v>
      </c>
      <c r="R20" s="153" t="s">
        <v>26</v>
      </c>
      <c r="S20" s="204" t="s">
        <v>27</v>
      </c>
      <c r="T20" s="151" t="s">
        <v>26</v>
      </c>
      <c r="U20" s="152" t="s">
        <v>27</v>
      </c>
      <c r="V20" s="153" t="s">
        <v>26</v>
      </c>
      <c r="W20" s="152" t="s">
        <v>27</v>
      </c>
      <c r="X20" s="153" t="s">
        <v>26</v>
      </c>
      <c r="Y20" s="152" t="s">
        <v>27</v>
      </c>
      <c r="Z20" s="153" t="s">
        <v>26</v>
      </c>
      <c r="AA20" s="152" t="s">
        <v>27</v>
      </c>
      <c r="AB20" s="153" t="s">
        <v>26</v>
      </c>
      <c r="AC20" s="152" t="s">
        <v>27</v>
      </c>
      <c r="AD20" s="153" t="s">
        <v>26</v>
      </c>
      <c r="AE20" s="154" t="s">
        <v>27</v>
      </c>
      <c r="AF20" s="205" t="s">
        <v>26</v>
      </c>
      <c r="AG20" s="206" t="s">
        <v>27</v>
      </c>
    </row>
    <row r="21" spans="1:33" ht="24.75" customHeight="1">
      <c r="A21" s="156">
        <v>1</v>
      </c>
      <c r="B21" s="157" t="s">
        <v>28</v>
      </c>
      <c r="C21" s="158" t="s">
        <v>29</v>
      </c>
      <c r="D21" s="207">
        <f aca="true" t="shared" si="3" ref="D21:E29">SUM(F21+H21+J21+L21+N21+P21+R21)</f>
        <v>444</v>
      </c>
      <c r="E21" s="159">
        <f t="shared" si="3"/>
        <v>273</v>
      </c>
      <c r="F21" s="161">
        <v>61</v>
      </c>
      <c r="G21" s="162">
        <v>47</v>
      </c>
      <c r="H21" s="162">
        <v>115</v>
      </c>
      <c r="I21" s="162">
        <v>71</v>
      </c>
      <c r="J21" s="162">
        <v>77</v>
      </c>
      <c r="K21" s="162">
        <v>45</v>
      </c>
      <c r="L21" s="162">
        <v>81</v>
      </c>
      <c r="M21" s="162">
        <v>53</v>
      </c>
      <c r="N21" s="162">
        <v>45</v>
      </c>
      <c r="O21" s="162">
        <v>19</v>
      </c>
      <c r="P21" s="162">
        <v>29</v>
      </c>
      <c r="Q21" s="162">
        <v>10</v>
      </c>
      <c r="R21" s="162">
        <v>36</v>
      </c>
      <c r="S21" s="163">
        <v>28</v>
      </c>
      <c r="T21" s="161">
        <v>65</v>
      </c>
      <c r="U21" s="162">
        <v>40</v>
      </c>
      <c r="V21" s="162">
        <v>130</v>
      </c>
      <c r="W21" s="162">
        <v>66</v>
      </c>
      <c r="X21" s="162">
        <v>85</v>
      </c>
      <c r="Y21" s="162">
        <v>60</v>
      </c>
      <c r="Z21" s="162">
        <v>66</v>
      </c>
      <c r="AA21" s="162">
        <v>46</v>
      </c>
      <c r="AB21" s="162">
        <v>45</v>
      </c>
      <c r="AC21" s="162">
        <v>29</v>
      </c>
      <c r="AD21" s="162">
        <v>53</v>
      </c>
      <c r="AE21" s="163">
        <v>32</v>
      </c>
      <c r="AF21" s="208">
        <f aca="true" t="shared" si="4" ref="AF21:AG29">T21+V21+X21+Z21+AB21+AD21</f>
        <v>444</v>
      </c>
      <c r="AG21" s="166">
        <f t="shared" si="4"/>
        <v>273</v>
      </c>
    </row>
    <row r="22" spans="1:33" ht="24.75" customHeight="1">
      <c r="A22" s="168">
        <v>2</v>
      </c>
      <c r="B22" s="169" t="s">
        <v>30</v>
      </c>
      <c r="C22" s="209" t="s">
        <v>31</v>
      </c>
      <c r="D22" s="207">
        <f t="shared" si="3"/>
        <v>118</v>
      </c>
      <c r="E22" s="171">
        <f t="shared" si="3"/>
        <v>67</v>
      </c>
      <c r="F22" s="161">
        <v>14</v>
      </c>
      <c r="G22" s="162">
        <v>6</v>
      </c>
      <c r="H22" s="162">
        <v>46</v>
      </c>
      <c r="I22" s="162">
        <v>31</v>
      </c>
      <c r="J22" s="162">
        <v>14</v>
      </c>
      <c r="K22" s="162">
        <v>9</v>
      </c>
      <c r="L22" s="162">
        <v>17</v>
      </c>
      <c r="M22" s="162">
        <v>10</v>
      </c>
      <c r="N22" s="162">
        <v>12</v>
      </c>
      <c r="O22" s="162">
        <v>2</v>
      </c>
      <c r="P22" s="162">
        <v>6</v>
      </c>
      <c r="Q22" s="162">
        <v>2</v>
      </c>
      <c r="R22" s="162">
        <v>9</v>
      </c>
      <c r="S22" s="163">
        <v>7</v>
      </c>
      <c r="T22" s="161">
        <v>27</v>
      </c>
      <c r="U22" s="162">
        <v>10</v>
      </c>
      <c r="V22" s="162">
        <v>22</v>
      </c>
      <c r="W22" s="162">
        <v>16</v>
      </c>
      <c r="X22" s="162">
        <v>21</v>
      </c>
      <c r="Y22" s="162">
        <v>11</v>
      </c>
      <c r="Z22" s="162">
        <v>21</v>
      </c>
      <c r="AA22" s="162">
        <v>11</v>
      </c>
      <c r="AB22" s="162">
        <v>14</v>
      </c>
      <c r="AC22" s="162">
        <v>11</v>
      </c>
      <c r="AD22" s="162">
        <v>13</v>
      </c>
      <c r="AE22" s="163">
        <v>8</v>
      </c>
      <c r="AF22" s="210">
        <f t="shared" si="4"/>
        <v>118</v>
      </c>
      <c r="AG22" s="174">
        <f t="shared" si="4"/>
        <v>67</v>
      </c>
    </row>
    <row r="23" spans="1:33" ht="24.75" customHeight="1">
      <c r="A23" s="168">
        <v>3</v>
      </c>
      <c r="B23" s="169" t="s">
        <v>32</v>
      </c>
      <c r="C23" s="209" t="s">
        <v>33</v>
      </c>
      <c r="D23" s="207">
        <f t="shared" si="3"/>
        <v>60</v>
      </c>
      <c r="E23" s="171">
        <f t="shared" si="3"/>
        <v>38</v>
      </c>
      <c r="F23" s="161">
        <v>13</v>
      </c>
      <c r="G23" s="162">
        <v>8</v>
      </c>
      <c r="H23" s="162">
        <v>21</v>
      </c>
      <c r="I23" s="162">
        <v>16</v>
      </c>
      <c r="J23" s="162">
        <v>14</v>
      </c>
      <c r="K23" s="162">
        <v>8</v>
      </c>
      <c r="L23" s="162">
        <v>7</v>
      </c>
      <c r="M23" s="162">
        <v>3</v>
      </c>
      <c r="N23" s="162">
        <v>1</v>
      </c>
      <c r="O23" s="162">
        <v>1</v>
      </c>
      <c r="P23" s="162">
        <v>1</v>
      </c>
      <c r="Q23" s="162">
        <v>0</v>
      </c>
      <c r="R23" s="162">
        <v>3</v>
      </c>
      <c r="S23" s="163">
        <v>2</v>
      </c>
      <c r="T23" s="161">
        <v>8</v>
      </c>
      <c r="U23" s="162">
        <v>3</v>
      </c>
      <c r="V23" s="162">
        <v>14</v>
      </c>
      <c r="W23" s="162">
        <v>8</v>
      </c>
      <c r="X23" s="162">
        <v>6</v>
      </c>
      <c r="Y23" s="162">
        <v>4</v>
      </c>
      <c r="Z23" s="162">
        <v>12</v>
      </c>
      <c r="AA23" s="162">
        <v>10</v>
      </c>
      <c r="AB23" s="162">
        <v>6</v>
      </c>
      <c r="AC23" s="162">
        <v>5</v>
      </c>
      <c r="AD23" s="162">
        <v>14</v>
      </c>
      <c r="AE23" s="163">
        <v>8</v>
      </c>
      <c r="AF23" s="210">
        <f t="shared" si="4"/>
        <v>60</v>
      </c>
      <c r="AG23" s="174">
        <f t="shared" si="4"/>
        <v>38</v>
      </c>
    </row>
    <row r="24" spans="1:33" ht="24.75" customHeight="1">
      <c r="A24" s="168">
        <v>4</v>
      </c>
      <c r="B24" s="169" t="s">
        <v>34</v>
      </c>
      <c r="C24" s="209" t="s">
        <v>35</v>
      </c>
      <c r="D24" s="207">
        <f t="shared" si="3"/>
        <v>60</v>
      </c>
      <c r="E24" s="171">
        <f t="shared" si="3"/>
        <v>38</v>
      </c>
      <c r="F24" s="161">
        <v>8</v>
      </c>
      <c r="G24" s="162">
        <v>3</v>
      </c>
      <c r="H24" s="162">
        <v>17</v>
      </c>
      <c r="I24" s="162">
        <v>14</v>
      </c>
      <c r="J24" s="162">
        <v>11</v>
      </c>
      <c r="K24" s="162">
        <v>9</v>
      </c>
      <c r="L24" s="162">
        <v>9</v>
      </c>
      <c r="M24" s="162">
        <v>3</v>
      </c>
      <c r="N24" s="162">
        <v>3</v>
      </c>
      <c r="O24" s="162">
        <v>2</v>
      </c>
      <c r="P24" s="162">
        <v>2</v>
      </c>
      <c r="Q24" s="162">
        <v>0</v>
      </c>
      <c r="R24" s="162">
        <v>10</v>
      </c>
      <c r="S24" s="163">
        <v>7</v>
      </c>
      <c r="T24" s="161">
        <v>14</v>
      </c>
      <c r="U24" s="162">
        <v>10</v>
      </c>
      <c r="V24" s="162">
        <v>14</v>
      </c>
      <c r="W24" s="162">
        <v>4</v>
      </c>
      <c r="X24" s="162">
        <v>12</v>
      </c>
      <c r="Y24" s="162">
        <v>8</v>
      </c>
      <c r="Z24" s="162">
        <v>6</v>
      </c>
      <c r="AA24" s="162">
        <v>4</v>
      </c>
      <c r="AB24" s="162">
        <v>6</v>
      </c>
      <c r="AC24" s="162">
        <v>5</v>
      </c>
      <c r="AD24" s="162">
        <v>8</v>
      </c>
      <c r="AE24" s="163">
        <v>7</v>
      </c>
      <c r="AF24" s="210">
        <f t="shared" si="4"/>
        <v>60</v>
      </c>
      <c r="AG24" s="174">
        <f t="shared" si="4"/>
        <v>38</v>
      </c>
    </row>
    <row r="25" spans="1:33" ht="24.75" customHeight="1">
      <c r="A25" s="168">
        <v>5</v>
      </c>
      <c r="B25" s="169" t="s">
        <v>36</v>
      </c>
      <c r="C25" s="209" t="s">
        <v>37</v>
      </c>
      <c r="D25" s="207">
        <f t="shared" si="3"/>
        <v>72</v>
      </c>
      <c r="E25" s="171">
        <f t="shared" si="3"/>
        <v>49</v>
      </c>
      <c r="F25" s="161">
        <v>5</v>
      </c>
      <c r="G25" s="162">
        <v>4</v>
      </c>
      <c r="H25" s="162">
        <v>22</v>
      </c>
      <c r="I25" s="162">
        <v>15</v>
      </c>
      <c r="J25" s="162">
        <v>13</v>
      </c>
      <c r="K25" s="162">
        <v>10</v>
      </c>
      <c r="L25" s="162">
        <v>16</v>
      </c>
      <c r="M25" s="162">
        <v>10</v>
      </c>
      <c r="N25" s="162">
        <v>5</v>
      </c>
      <c r="O25" s="162">
        <v>4</v>
      </c>
      <c r="P25" s="162">
        <v>7</v>
      </c>
      <c r="Q25" s="162">
        <v>2</v>
      </c>
      <c r="R25" s="162">
        <v>4</v>
      </c>
      <c r="S25" s="163">
        <v>4</v>
      </c>
      <c r="T25" s="161">
        <v>9</v>
      </c>
      <c r="U25" s="162">
        <v>6</v>
      </c>
      <c r="V25" s="162">
        <v>18</v>
      </c>
      <c r="W25" s="162">
        <v>12</v>
      </c>
      <c r="X25" s="162">
        <v>23</v>
      </c>
      <c r="Y25" s="162">
        <v>15</v>
      </c>
      <c r="Z25" s="162">
        <v>7</v>
      </c>
      <c r="AA25" s="162">
        <v>3</v>
      </c>
      <c r="AB25" s="162">
        <v>8</v>
      </c>
      <c r="AC25" s="162">
        <v>7</v>
      </c>
      <c r="AD25" s="162">
        <v>7</v>
      </c>
      <c r="AE25" s="163">
        <v>6</v>
      </c>
      <c r="AF25" s="210">
        <f t="shared" si="4"/>
        <v>72</v>
      </c>
      <c r="AG25" s="174">
        <f t="shared" si="4"/>
        <v>49</v>
      </c>
    </row>
    <row r="26" spans="1:33" ht="24.75" customHeight="1">
      <c r="A26" s="168">
        <v>6</v>
      </c>
      <c r="B26" s="169" t="s">
        <v>38</v>
      </c>
      <c r="C26" s="209" t="s">
        <v>39</v>
      </c>
      <c r="D26" s="207">
        <f t="shared" si="3"/>
        <v>70</v>
      </c>
      <c r="E26" s="171">
        <f t="shared" si="3"/>
        <v>44</v>
      </c>
      <c r="F26" s="161">
        <v>11</v>
      </c>
      <c r="G26" s="162">
        <v>8</v>
      </c>
      <c r="H26" s="162">
        <v>13</v>
      </c>
      <c r="I26" s="162">
        <v>10</v>
      </c>
      <c r="J26" s="162">
        <v>14</v>
      </c>
      <c r="K26" s="162">
        <v>8</v>
      </c>
      <c r="L26" s="162">
        <v>18</v>
      </c>
      <c r="M26" s="162">
        <v>9</v>
      </c>
      <c r="N26" s="162">
        <v>6</v>
      </c>
      <c r="O26" s="162">
        <v>2</v>
      </c>
      <c r="P26" s="162">
        <v>1</v>
      </c>
      <c r="Q26" s="162">
        <v>0</v>
      </c>
      <c r="R26" s="162">
        <v>7</v>
      </c>
      <c r="S26" s="163">
        <v>7</v>
      </c>
      <c r="T26" s="161">
        <v>10</v>
      </c>
      <c r="U26" s="162">
        <v>8</v>
      </c>
      <c r="V26" s="162">
        <v>21</v>
      </c>
      <c r="W26" s="162">
        <v>7</v>
      </c>
      <c r="X26" s="162">
        <v>9</v>
      </c>
      <c r="Y26" s="162">
        <v>4</v>
      </c>
      <c r="Z26" s="162">
        <v>10</v>
      </c>
      <c r="AA26" s="162">
        <v>9</v>
      </c>
      <c r="AB26" s="162">
        <v>14</v>
      </c>
      <c r="AC26" s="162">
        <v>12</v>
      </c>
      <c r="AD26" s="162">
        <v>6</v>
      </c>
      <c r="AE26" s="163">
        <v>4</v>
      </c>
      <c r="AF26" s="210">
        <f t="shared" si="4"/>
        <v>70</v>
      </c>
      <c r="AG26" s="174">
        <f t="shared" si="4"/>
        <v>44</v>
      </c>
    </row>
    <row r="27" spans="1:33" ht="24.75" customHeight="1">
      <c r="A27" s="168">
        <v>7</v>
      </c>
      <c r="B27" s="169" t="s">
        <v>40</v>
      </c>
      <c r="C27" s="209" t="s">
        <v>41</v>
      </c>
      <c r="D27" s="207">
        <f t="shared" si="3"/>
        <v>158</v>
      </c>
      <c r="E27" s="171">
        <f t="shared" si="3"/>
        <v>91</v>
      </c>
      <c r="F27" s="161">
        <v>23</v>
      </c>
      <c r="G27" s="162">
        <v>15</v>
      </c>
      <c r="H27" s="162">
        <v>46</v>
      </c>
      <c r="I27" s="162">
        <v>35</v>
      </c>
      <c r="J27" s="162">
        <v>32</v>
      </c>
      <c r="K27" s="162">
        <v>18</v>
      </c>
      <c r="L27" s="162">
        <v>19</v>
      </c>
      <c r="M27" s="162">
        <v>5</v>
      </c>
      <c r="N27" s="162">
        <v>15</v>
      </c>
      <c r="O27" s="162">
        <v>4</v>
      </c>
      <c r="P27" s="162">
        <v>7</v>
      </c>
      <c r="Q27" s="162">
        <v>0</v>
      </c>
      <c r="R27" s="162">
        <v>16</v>
      </c>
      <c r="S27" s="163">
        <v>14</v>
      </c>
      <c r="T27" s="161">
        <v>43</v>
      </c>
      <c r="U27" s="162">
        <v>23</v>
      </c>
      <c r="V27" s="162">
        <v>29</v>
      </c>
      <c r="W27" s="162">
        <v>19</v>
      </c>
      <c r="X27" s="162">
        <v>31</v>
      </c>
      <c r="Y27" s="162">
        <v>19</v>
      </c>
      <c r="Z27" s="162">
        <v>20</v>
      </c>
      <c r="AA27" s="162">
        <v>11</v>
      </c>
      <c r="AB27" s="162">
        <v>21</v>
      </c>
      <c r="AC27" s="162">
        <v>9</v>
      </c>
      <c r="AD27" s="162">
        <v>14</v>
      </c>
      <c r="AE27" s="163">
        <v>10</v>
      </c>
      <c r="AF27" s="210">
        <f t="shared" si="4"/>
        <v>158</v>
      </c>
      <c r="AG27" s="174">
        <f t="shared" si="4"/>
        <v>91</v>
      </c>
    </row>
    <row r="28" spans="1:33" ht="24.75" customHeight="1">
      <c r="A28" s="168">
        <v>8</v>
      </c>
      <c r="B28" s="169" t="s">
        <v>28</v>
      </c>
      <c r="C28" s="209" t="s">
        <v>42</v>
      </c>
      <c r="D28" s="207">
        <f t="shared" si="3"/>
        <v>137</v>
      </c>
      <c r="E28" s="171">
        <f t="shared" si="3"/>
        <v>94</v>
      </c>
      <c r="F28" s="161">
        <v>26</v>
      </c>
      <c r="G28" s="162">
        <v>17</v>
      </c>
      <c r="H28" s="162">
        <v>42</v>
      </c>
      <c r="I28" s="162">
        <v>30</v>
      </c>
      <c r="J28" s="162">
        <v>22</v>
      </c>
      <c r="K28" s="162">
        <v>15</v>
      </c>
      <c r="L28" s="162">
        <v>25</v>
      </c>
      <c r="M28" s="162">
        <v>19</v>
      </c>
      <c r="N28" s="162">
        <v>9</v>
      </c>
      <c r="O28" s="162">
        <v>5</v>
      </c>
      <c r="P28" s="162">
        <v>5</v>
      </c>
      <c r="Q28" s="162">
        <v>2</v>
      </c>
      <c r="R28" s="162">
        <v>8</v>
      </c>
      <c r="S28" s="163">
        <v>6</v>
      </c>
      <c r="T28" s="161">
        <v>27</v>
      </c>
      <c r="U28" s="162">
        <v>19</v>
      </c>
      <c r="V28" s="162">
        <v>36</v>
      </c>
      <c r="W28" s="162">
        <v>23</v>
      </c>
      <c r="X28" s="162">
        <v>23</v>
      </c>
      <c r="Y28" s="162">
        <v>12</v>
      </c>
      <c r="Z28" s="162">
        <v>26</v>
      </c>
      <c r="AA28" s="162">
        <v>20</v>
      </c>
      <c r="AB28" s="162">
        <v>16</v>
      </c>
      <c r="AC28" s="162">
        <v>12</v>
      </c>
      <c r="AD28" s="162">
        <v>9</v>
      </c>
      <c r="AE28" s="163">
        <v>8</v>
      </c>
      <c r="AF28" s="210">
        <f t="shared" si="4"/>
        <v>137</v>
      </c>
      <c r="AG28" s="174">
        <f t="shared" si="4"/>
        <v>94</v>
      </c>
    </row>
    <row r="29" spans="1:33" ht="24.75" customHeight="1" thickBot="1">
      <c r="A29" s="156">
        <v>9</v>
      </c>
      <c r="B29" s="157" t="s">
        <v>43</v>
      </c>
      <c r="C29" s="158" t="s">
        <v>44</v>
      </c>
      <c r="D29" s="207">
        <f t="shared" si="3"/>
        <v>156</v>
      </c>
      <c r="E29" s="211">
        <f t="shared" si="3"/>
        <v>100</v>
      </c>
      <c r="F29" s="177">
        <v>17</v>
      </c>
      <c r="G29" s="178">
        <v>14</v>
      </c>
      <c r="H29" s="178">
        <v>52</v>
      </c>
      <c r="I29" s="178">
        <v>38</v>
      </c>
      <c r="J29" s="178">
        <v>17</v>
      </c>
      <c r="K29" s="178">
        <v>11</v>
      </c>
      <c r="L29" s="178">
        <v>31</v>
      </c>
      <c r="M29" s="178">
        <v>17</v>
      </c>
      <c r="N29" s="178">
        <v>14</v>
      </c>
      <c r="O29" s="178">
        <v>7</v>
      </c>
      <c r="P29" s="178">
        <v>10</v>
      </c>
      <c r="Q29" s="178">
        <v>2</v>
      </c>
      <c r="R29" s="178">
        <v>15</v>
      </c>
      <c r="S29" s="179">
        <v>11</v>
      </c>
      <c r="T29" s="177">
        <v>38</v>
      </c>
      <c r="U29" s="178">
        <v>20</v>
      </c>
      <c r="V29" s="178">
        <v>35</v>
      </c>
      <c r="W29" s="178">
        <v>18</v>
      </c>
      <c r="X29" s="178">
        <v>28</v>
      </c>
      <c r="Y29" s="178">
        <v>23</v>
      </c>
      <c r="Z29" s="178">
        <v>19</v>
      </c>
      <c r="AA29" s="178">
        <v>10</v>
      </c>
      <c r="AB29" s="178">
        <v>17</v>
      </c>
      <c r="AC29" s="178">
        <v>13</v>
      </c>
      <c r="AD29" s="178">
        <v>19</v>
      </c>
      <c r="AE29" s="179">
        <v>16</v>
      </c>
      <c r="AF29" s="208">
        <f t="shared" si="4"/>
        <v>156</v>
      </c>
      <c r="AG29" s="166">
        <f t="shared" si="4"/>
        <v>100</v>
      </c>
    </row>
    <row r="30" spans="1:33" ht="19.5" customHeight="1" thickBot="1">
      <c r="A30" s="212"/>
      <c r="B30" s="213" t="s">
        <v>72</v>
      </c>
      <c r="C30" s="214"/>
      <c r="D30" s="215">
        <f>D21+D22+D24+D23+D25+D26+D27+D28+D29</f>
        <v>1275</v>
      </c>
      <c r="E30" s="216">
        <f>SUM(G30+I30+K30+M30+O30+Q30+S30)</f>
        <v>794</v>
      </c>
      <c r="F30" s="186">
        <f aca="true" t="shared" si="5" ref="F30:AE30">F21+F22+F23+F24+F25+F26+F27+F28+F29</f>
        <v>178</v>
      </c>
      <c r="G30" s="185">
        <f t="shared" si="5"/>
        <v>122</v>
      </c>
      <c r="H30" s="185">
        <f t="shared" si="5"/>
        <v>374</v>
      </c>
      <c r="I30" s="185">
        <f t="shared" si="5"/>
        <v>260</v>
      </c>
      <c r="J30" s="185">
        <f t="shared" si="5"/>
        <v>214</v>
      </c>
      <c r="K30" s="185">
        <f t="shared" si="5"/>
        <v>133</v>
      </c>
      <c r="L30" s="185">
        <f t="shared" si="5"/>
        <v>223</v>
      </c>
      <c r="M30" s="185">
        <f t="shared" si="5"/>
        <v>129</v>
      </c>
      <c r="N30" s="185">
        <f t="shared" si="5"/>
        <v>110</v>
      </c>
      <c r="O30" s="185">
        <f t="shared" si="5"/>
        <v>46</v>
      </c>
      <c r="P30" s="185">
        <f t="shared" si="5"/>
        <v>68</v>
      </c>
      <c r="Q30" s="185">
        <f t="shared" si="5"/>
        <v>18</v>
      </c>
      <c r="R30" s="185">
        <f t="shared" si="5"/>
        <v>108</v>
      </c>
      <c r="S30" s="185">
        <f t="shared" si="5"/>
        <v>86</v>
      </c>
      <c r="T30" s="183">
        <f t="shared" si="5"/>
        <v>241</v>
      </c>
      <c r="U30" s="185">
        <f t="shared" si="5"/>
        <v>139</v>
      </c>
      <c r="V30" s="185">
        <f t="shared" si="5"/>
        <v>319</v>
      </c>
      <c r="W30" s="185">
        <f t="shared" si="5"/>
        <v>173</v>
      </c>
      <c r="X30" s="185">
        <f t="shared" si="5"/>
        <v>238</v>
      </c>
      <c r="Y30" s="185">
        <f t="shared" si="5"/>
        <v>156</v>
      </c>
      <c r="Z30" s="185">
        <f t="shared" si="5"/>
        <v>187</v>
      </c>
      <c r="AA30" s="185">
        <f t="shared" si="5"/>
        <v>124</v>
      </c>
      <c r="AB30" s="185">
        <f t="shared" si="5"/>
        <v>147</v>
      </c>
      <c r="AC30" s="185">
        <f t="shared" si="5"/>
        <v>103</v>
      </c>
      <c r="AD30" s="185">
        <f t="shared" si="5"/>
        <v>143</v>
      </c>
      <c r="AE30" s="184">
        <f t="shared" si="5"/>
        <v>99</v>
      </c>
      <c r="AF30" s="217">
        <f>AF21+AF22+AF24+AF23+AF25+AF26+AF27+AF28+AF29</f>
        <v>1275</v>
      </c>
      <c r="AG30" s="218">
        <f>AG21+AG22+AG24+AG23+AG25+AG26+AG27+AG28+AG29</f>
        <v>794</v>
      </c>
    </row>
  </sheetData>
  <sheetProtection/>
  <mergeCells count="38">
    <mergeCell ref="AD19:AE19"/>
    <mergeCell ref="B30:C30"/>
    <mergeCell ref="AF18:AG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5:Y5"/>
    <mergeCell ref="Z5:AA5"/>
    <mergeCell ref="B16:C16"/>
    <mergeCell ref="C18:C20"/>
    <mergeCell ref="D18:E19"/>
    <mergeCell ref="F18:S18"/>
    <mergeCell ref="T18:AE18"/>
    <mergeCell ref="X19:Y19"/>
    <mergeCell ref="Z19:AA19"/>
    <mergeCell ref="AB19:AC19"/>
    <mergeCell ref="L5:M5"/>
    <mergeCell ref="N5:O5"/>
    <mergeCell ref="P5:Q5"/>
    <mergeCell ref="R5:S5"/>
    <mergeCell ref="T5:U5"/>
    <mergeCell ref="V5:W5"/>
    <mergeCell ref="A1:E2"/>
    <mergeCell ref="F1:AC1"/>
    <mergeCell ref="F2:AC2"/>
    <mergeCell ref="D4:E5"/>
    <mergeCell ref="F4:Q4"/>
    <mergeCell ref="R4:AA4"/>
    <mergeCell ref="AB4:AC5"/>
    <mergeCell ref="F5:G5"/>
    <mergeCell ref="H5:I5"/>
    <mergeCell ref="J5:K5"/>
  </mergeCells>
  <printOptions/>
  <pageMargins left="0.28" right="0.21" top="0.6" bottom="0.984251968503937" header="0.3" footer="0.5118110236220472"/>
  <pageSetup fitToHeight="1" fitToWidth="1" horizontalDpi="300" verticalDpi="3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33"/>
  <sheetViews>
    <sheetView zoomScale="70" zoomScaleNormal="70" zoomScalePageLayoutView="0" workbookViewId="0" topLeftCell="A10">
      <selection activeCell="V21" sqref="V21:W22"/>
    </sheetView>
  </sheetViews>
  <sheetFormatPr defaultColWidth="9.00390625" defaultRowHeight="12.75"/>
  <cols>
    <col min="1" max="1" width="18.625" style="0" customWidth="1"/>
    <col min="2" max="37" width="6.625" style="0" customWidth="1"/>
    <col min="38" max="47" width="7.75390625" style="0" customWidth="1"/>
  </cols>
  <sheetData>
    <row r="1" ht="19.5" customHeight="1"/>
    <row r="2" spans="1:50" ht="30" customHeight="1">
      <c r="A2" s="219" t="s">
        <v>56</v>
      </c>
      <c r="B2" s="219"/>
      <c r="C2" s="219"/>
      <c r="D2" s="220" t="s">
        <v>89</v>
      </c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3"/>
      <c r="AW2" s="223"/>
      <c r="AX2" s="223"/>
    </row>
    <row r="3" spans="1:50" ht="19.5" customHeight="1">
      <c r="A3" s="219"/>
      <c r="B3" s="219"/>
      <c r="C3" s="219"/>
      <c r="D3" s="224" t="str">
        <f>'ogolne (12)'!H3</f>
        <v>od 01 grudnia 2022 roku</v>
      </c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5"/>
      <c r="T3" s="226" t="str">
        <f>'ogolne (12)'!T3</f>
        <v>do 31 grudnia 2022 roku</v>
      </c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7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223"/>
      <c r="AW3" s="223"/>
      <c r="AX3" s="223"/>
    </row>
    <row r="4" spans="1:47" ht="13.5" customHeight="1" thickBot="1">
      <c r="A4" s="229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</row>
    <row r="5" spans="1:47" ht="22.5" customHeight="1">
      <c r="A5" s="230" t="s">
        <v>90</v>
      </c>
      <c r="B5" s="231" t="s">
        <v>91</v>
      </c>
      <c r="C5" s="232"/>
      <c r="D5" s="233" t="s">
        <v>92</v>
      </c>
      <c r="E5" s="234"/>
      <c r="F5" s="235" t="s">
        <v>93</v>
      </c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7"/>
      <c r="AL5" s="238"/>
      <c r="AM5" s="238"/>
      <c r="AN5" s="238"/>
      <c r="AO5" s="238"/>
      <c r="AP5" s="238"/>
      <c r="AQ5" s="238"/>
      <c r="AR5" s="238"/>
      <c r="AS5" s="238"/>
      <c r="AT5" s="238"/>
      <c r="AU5" s="238"/>
    </row>
    <row r="6" spans="1:47" ht="21.75" customHeight="1">
      <c r="A6" s="239"/>
      <c r="B6" s="240"/>
      <c r="C6" s="241"/>
      <c r="D6" s="242"/>
      <c r="E6" s="243"/>
      <c r="F6" s="244" t="s">
        <v>94</v>
      </c>
      <c r="G6" s="244"/>
      <c r="H6" s="245" t="s">
        <v>95</v>
      </c>
      <c r="I6" s="245"/>
      <c r="J6" s="246" t="s">
        <v>96</v>
      </c>
      <c r="K6" s="244"/>
      <c r="L6" s="245" t="s">
        <v>97</v>
      </c>
      <c r="M6" s="245"/>
      <c r="N6" s="247" t="s">
        <v>93</v>
      </c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9"/>
      <c r="AL6" s="250"/>
      <c r="AM6" s="250"/>
      <c r="AN6" s="250"/>
      <c r="AO6" s="250"/>
      <c r="AP6" s="250"/>
      <c r="AQ6" s="250"/>
      <c r="AR6" s="250"/>
      <c r="AS6" s="250"/>
      <c r="AT6" s="250"/>
      <c r="AU6" s="250"/>
    </row>
    <row r="7" spans="1:47" ht="86.25" customHeight="1">
      <c r="A7" s="239"/>
      <c r="B7" s="240"/>
      <c r="C7" s="241"/>
      <c r="D7" s="242"/>
      <c r="E7" s="243"/>
      <c r="F7" s="251"/>
      <c r="G7" s="251"/>
      <c r="H7" s="245"/>
      <c r="I7" s="245"/>
      <c r="J7" s="252"/>
      <c r="K7" s="251"/>
      <c r="L7" s="245"/>
      <c r="M7" s="245"/>
      <c r="N7" s="253" t="s">
        <v>98</v>
      </c>
      <c r="O7" s="254"/>
      <c r="P7" s="253" t="s">
        <v>99</v>
      </c>
      <c r="Q7" s="254"/>
      <c r="R7" s="253" t="s">
        <v>100</v>
      </c>
      <c r="S7" s="254"/>
      <c r="T7" s="253" t="s">
        <v>101</v>
      </c>
      <c r="U7" s="254"/>
      <c r="V7" s="245" t="s">
        <v>102</v>
      </c>
      <c r="W7" s="245"/>
      <c r="X7" s="245" t="s">
        <v>103</v>
      </c>
      <c r="Y7" s="245"/>
      <c r="Z7" s="245" t="s">
        <v>104</v>
      </c>
      <c r="AA7" s="245"/>
      <c r="AB7" s="255" t="s">
        <v>105</v>
      </c>
      <c r="AC7" s="255"/>
      <c r="AD7" s="253" t="s">
        <v>106</v>
      </c>
      <c r="AE7" s="254"/>
      <c r="AF7" s="253" t="s">
        <v>107</v>
      </c>
      <c r="AG7" s="254"/>
      <c r="AH7" s="253" t="s">
        <v>108</v>
      </c>
      <c r="AI7" s="254"/>
      <c r="AJ7" s="253" t="s">
        <v>109</v>
      </c>
      <c r="AK7" s="256"/>
      <c r="AL7" s="250"/>
      <c r="AM7" s="250"/>
      <c r="AN7" s="250"/>
      <c r="AO7" s="250"/>
      <c r="AP7" s="250"/>
      <c r="AQ7" s="250"/>
      <c r="AR7" s="250"/>
      <c r="AS7" s="250"/>
      <c r="AT7" s="250"/>
      <c r="AU7" s="250"/>
    </row>
    <row r="8" spans="1:47" ht="19.5" customHeight="1" thickBot="1">
      <c r="A8" s="257"/>
      <c r="B8" s="57" t="s">
        <v>26</v>
      </c>
      <c r="C8" s="108" t="s">
        <v>27</v>
      </c>
      <c r="D8" s="60" t="s">
        <v>26</v>
      </c>
      <c r="E8" s="60" t="s">
        <v>27</v>
      </c>
      <c r="F8" s="60" t="s">
        <v>26</v>
      </c>
      <c r="G8" s="60" t="s">
        <v>27</v>
      </c>
      <c r="H8" s="59" t="s">
        <v>26</v>
      </c>
      <c r="I8" s="60" t="s">
        <v>27</v>
      </c>
      <c r="J8" s="58" t="s">
        <v>26</v>
      </c>
      <c r="K8" s="55" t="s">
        <v>27</v>
      </c>
      <c r="L8" s="59" t="s">
        <v>26</v>
      </c>
      <c r="M8" s="60" t="s">
        <v>27</v>
      </c>
      <c r="N8" s="58" t="s">
        <v>26</v>
      </c>
      <c r="O8" s="55" t="s">
        <v>27</v>
      </c>
      <c r="P8" s="58" t="s">
        <v>26</v>
      </c>
      <c r="Q8" s="55" t="s">
        <v>27</v>
      </c>
      <c r="R8" s="58" t="s">
        <v>26</v>
      </c>
      <c r="S8" s="55" t="s">
        <v>27</v>
      </c>
      <c r="T8" s="58" t="s">
        <v>26</v>
      </c>
      <c r="U8" s="55" t="s">
        <v>27</v>
      </c>
      <c r="V8" s="59" t="s">
        <v>26</v>
      </c>
      <c r="W8" s="60" t="s">
        <v>27</v>
      </c>
      <c r="X8" s="59" t="s">
        <v>26</v>
      </c>
      <c r="Y8" s="60" t="s">
        <v>27</v>
      </c>
      <c r="Z8" s="59" t="s">
        <v>26</v>
      </c>
      <c r="AA8" s="258" t="s">
        <v>27</v>
      </c>
      <c r="AB8" s="259" t="s">
        <v>26</v>
      </c>
      <c r="AC8" s="60" t="s">
        <v>27</v>
      </c>
      <c r="AD8" s="259" t="s">
        <v>26</v>
      </c>
      <c r="AE8" s="60" t="s">
        <v>27</v>
      </c>
      <c r="AF8" s="58" t="s">
        <v>26</v>
      </c>
      <c r="AG8" s="55" t="s">
        <v>27</v>
      </c>
      <c r="AH8" s="58" t="s">
        <v>26</v>
      </c>
      <c r="AI8" s="55" t="s">
        <v>27</v>
      </c>
      <c r="AJ8" s="58" t="s">
        <v>26</v>
      </c>
      <c r="AK8" s="108" t="s">
        <v>27</v>
      </c>
      <c r="AL8" s="260"/>
      <c r="AM8" s="260"/>
      <c r="AN8" s="260"/>
      <c r="AO8" s="260"/>
      <c r="AP8" s="260"/>
      <c r="AQ8" s="260"/>
      <c r="AR8" s="260"/>
      <c r="AS8" s="260"/>
      <c r="AT8" s="260"/>
      <c r="AU8" s="260"/>
    </row>
    <row r="9" spans="1:47" ht="21" customHeight="1">
      <c r="A9" s="261" t="s">
        <v>110</v>
      </c>
      <c r="B9" s="262">
        <f>SUM(D9+D24+H24+L24+R24+T24,V24,X24,Z24,AB24,AD24,AF24,AH24+AJ24)</f>
        <v>62</v>
      </c>
      <c r="C9" s="262">
        <f>SUM(E9+E24+I24+M24+S24+U24,W24,Y24,AA24,AC24,AE24,AG24,AI24+AK24)</f>
        <v>32</v>
      </c>
      <c r="D9" s="263">
        <v>34</v>
      </c>
      <c r="E9" s="264">
        <v>21</v>
      </c>
      <c r="F9" s="264">
        <v>32</v>
      </c>
      <c r="G9" s="264">
        <v>20</v>
      </c>
      <c r="H9" s="264">
        <v>1</v>
      </c>
      <c r="I9" s="264">
        <v>1</v>
      </c>
      <c r="J9" s="264">
        <v>0</v>
      </c>
      <c r="K9" s="264">
        <v>0</v>
      </c>
      <c r="L9" s="264">
        <v>2</v>
      </c>
      <c r="M9" s="264">
        <v>1</v>
      </c>
      <c r="N9" s="264">
        <v>0</v>
      </c>
      <c r="O9" s="264">
        <v>0</v>
      </c>
      <c r="P9" s="264">
        <v>0</v>
      </c>
      <c r="Q9" s="264">
        <v>0</v>
      </c>
      <c r="R9" s="264">
        <v>1</v>
      </c>
      <c r="S9" s="264">
        <v>1</v>
      </c>
      <c r="T9" s="264">
        <v>0</v>
      </c>
      <c r="U9" s="264">
        <v>0</v>
      </c>
      <c r="V9" s="264">
        <v>1</v>
      </c>
      <c r="W9" s="264">
        <v>0</v>
      </c>
      <c r="X9" s="264">
        <v>0</v>
      </c>
      <c r="Y9" s="264">
        <v>0</v>
      </c>
      <c r="Z9" s="264">
        <v>0</v>
      </c>
      <c r="AA9" s="264">
        <v>0</v>
      </c>
      <c r="AB9" s="264">
        <v>0</v>
      </c>
      <c r="AC9" s="264">
        <v>0</v>
      </c>
      <c r="AD9" s="264">
        <v>0</v>
      </c>
      <c r="AE9" s="264">
        <v>0</v>
      </c>
      <c r="AF9" s="264">
        <v>0</v>
      </c>
      <c r="AG9" s="264">
        <v>0</v>
      </c>
      <c r="AH9" s="264">
        <v>0</v>
      </c>
      <c r="AI9" s="264">
        <v>0</v>
      </c>
      <c r="AJ9" s="264">
        <v>0</v>
      </c>
      <c r="AK9" s="264">
        <v>0</v>
      </c>
      <c r="AL9" s="265"/>
      <c r="AM9" s="265"/>
      <c r="AN9" s="265"/>
      <c r="AO9" s="265"/>
      <c r="AP9" s="265"/>
      <c r="AQ9" s="265"/>
      <c r="AR9" s="265"/>
      <c r="AS9" s="265"/>
      <c r="AT9" s="265"/>
      <c r="AU9" s="265"/>
    </row>
    <row r="10" spans="1:47" ht="21" customHeight="1">
      <c r="A10" s="266" t="s">
        <v>30</v>
      </c>
      <c r="B10" s="262">
        <f>SUM(D10+D25+H25+L25+R25+T25,V25,X25,Z25,AB25,AD25,AF25,AH25+AJ25)</f>
        <v>10</v>
      </c>
      <c r="C10" s="262">
        <f>SUM(E10+E25+I25+M25+S25+U25,W25,Y25,AA25,AC25,AE25,AG25,AI25+AK25)</f>
        <v>6</v>
      </c>
      <c r="D10" s="263">
        <v>3</v>
      </c>
      <c r="E10" s="264">
        <v>3</v>
      </c>
      <c r="F10" s="264">
        <v>3</v>
      </c>
      <c r="G10" s="264">
        <v>3</v>
      </c>
      <c r="H10" s="264">
        <v>0</v>
      </c>
      <c r="I10" s="264">
        <v>0</v>
      </c>
      <c r="J10" s="264">
        <v>0</v>
      </c>
      <c r="K10" s="264">
        <v>0</v>
      </c>
      <c r="L10" s="264">
        <v>0</v>
      </c>
      <c r="M10" s="264">
        <v>0</v>
      </c>
      <c r="N10" s="264">
        <v>0</v>
      </c>
      <c r="O10" s="264">
        <v>0</v>
      </c>
      <c r="P10" s="264">
        <v>0</v>
      </c>
      <c r="Q10" s="264">
        <v>0</v>
      </c>
      <c r="R10" s="264">
        <v>0</v>
      </c>
      <c r="S10" s="264">
        <v>0</v>
      </c>
      <c r="T10" s="264">
        <v>0</v>
      </c>
      <c r="U10" s="264">
        <v>0</v>
      </c>
      <c r="V10" s="264">
        <v>0</v>
      </c>
      <c r="W10" s="264">
        <v>0</v>
      </c>
      <c r="X10" s="264">
        <v>0</v>
      </c>
      <c r="Y10" s="264">
        <v>0</v>
      </c>
      <c r="Z10" s="264">
        <v>0</v>
      </c>
      <c r="AA10" s="264">
        <v>0</v>
      </c>
      <c r="AB10" s="264">
        <v>0</v>
      </c>
      <c r="AC10" s="264">
        <v>0</v>
      </c>
      <c r="AD10" s="264">
        <v>0</v>
      </c>
      <c r="AE10" s="264">
        <v>0</v>
      </c>
      <c r="AF10" s="264">
        <v>0</v>
      </c>
      <c r="AG10" s="264">
        <v>0</v>
      </c>
      <c r="AH10" s="264">
        <v>0</v>
      </c>
      <c r="AI10" s="264">
        <v>0</v>
      </c>
      <c r="AJ10" s="264">
        <v>0</v>
      </c>
      <c r="AK10" s="264">
        <v>0</v>
      </c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</row>
    <row r="11" spans="1:47" ht="21" customHeight="1">
      <c r="A11" s="266" t="s">
        <v>32</v>
      </c>
      <c r="B11" s="262">
        <f>SUM(D11+D26+H26+L26+R26+T26,V26,X26,Z26,AB26,AD26,AF26,AH26+AJ26)</f>
        <v>13</v>
      </c>
      <c r="C11" s="262">
        <f>SUM(E11+E26+I26+M26+S26+U26,W26,Y26,AA26,AC26,AE26,AG26,AI26+AK26)</f>
        <v>7</v>
      </c>
      <c r="D11" s="263">
        <v>5</v>
      </c>
      <c r="E11" s="264">
        <v>5</v>
      </c>
      <c r="F11" s="264">
        <v>3</v>
      </c>
      <c r="G11" s="264">
        <v>3</v>
      </c>
      <c r="H11" s="264">
        <v>0</v>
      </c>
      <c r="I11" s="264">
        <v>0</v>
      </c>
      <c r="J11" s="264">
        <v>0</v>
      </c>
      <c r="K11" s="264">
        <v>0</v>
      </c>
      <c r="L11" s="264">
        <v>2</v>
      </c>
      <c r="M11" s="264">
        <v>2</v>
      </c>
      <c r="N11" s="264">
        <v>0</v>
      </c>
      <c r="O11" s="264">
        <v>0</v>
      </c>
      <c r="P11" s="264">
        <v>0</v>
      </c>
      <c r="Q11" s="264">
        <v>0</v>
      </c>
      <c r="R11" s="264">
        <v>2</v>
      </c>
      <c r="S11" s="264">
        <v>2</v>
      </c>
      <c r="T11" s="264">
        <v>0</v>
      </c>
      <c r="U11" s="264">
        <v>0</v>
      </c>
      <c r="V11" s="264">
        <v>0</v>
      </c>
      <c r="W11" s="264">
        <v>0</v>
      </c>
      <c r="X11" s="264">
        <v>0</v>
      </c>
      <c r="Y11" s="264">
        <v>0</v>
      </c>
      <c r="Z11" s="264">
        <v>0</v>
      </c>
      <c r="AA11" s="264">
        <v>0</v>
      </c>
      <c r="AB11" s="264">
        <v>0</v>
      </c>
      <c r="AC11" s="264">
        <v>0</v>
      </c>
      <c r="AD11" s="264">
        <v>0</v>
      </c>
      <c r="AE11" s="264">
        <v>0</v>
      </c>
      <c r="AF11" s="264">
        <v>0</v>
      </c>
      <c r="AG11" s="264">
        <v>0</v>
      </c>
      <c r="AH11" s="264">
        <v>0</v>
      </c>
      <c r="AI11" s="264">
        <v>0</v>
      </c>
      <c r="AJ11" s="264">
        <v>0</v>
      </c>
      <c r="AK11" s="264">
        <v>0</v>
      </c>
      <c r="AL11" s="265"/>
      <c r="AM11" s="265"/>
      <c r="AN11" s="265"/>
      <c r="AO11" s="265"/>
      <c r="AP11" s="265"/>
      <c r="AQ11" s="265"/>
      <c r="AR11" s="265"/>
      <c r="AS11" s="265"/>
      <c r="AT11" s="265"/>
      <c r="AU11" s="265"/>
    </row>
    <row r="12" spans="1:47" ht="21" customHeight="1">
      <c r="A12" s="266" t="s">
        <v>34</v>
      </c>
      <c r="B12" s="262">
        <f>SUM(D12+D27+H27+L27+R27+T27,V27,X27,Z27,AB27,AD27,AF27,AH27+AJ27)</f>
        <v>13</v>
      </c>
      <c r="C12" s="262">
        <f>SUM(E12+E27+I27+M27+S27+U27,W27,Y27,AA27,AC27,AE27,AG27,AI27+AK27)</f>
        <v>7</v>
      </c>
      <c r="D12" s="263">
        <v>4</v>
      </c>
      <c r="E12" s="264">
        <v>4</v>
      </c>
      <c r="F12" s="264">
        <v>4</v>
      </c>
      <c r="G12" s="264">
        <v>4</v>
      </c>
      <c r="H12" s="264">
        <v>0</v>
      </c>
      <c r="I12" s="264">
        <v>0</v>
      </c>
      <c r="J12" s="264">
        <v>0</v>
      </c>
      <c r="K12" s="264">
        <v>0</v>
      </c>
      <c r="L12" s="264">
        <v>0</v>
      </c>
      <c r="M12" s="264">
        <v>0</v>
      </c>
      <c r="N12" s="264">
        <v>0</v>
      </c>
      <c r="O12" s="264">
        <v>0</v>
      </c>
      <c r="P12" s="264">
        <v>0</v>
      </c>
      <c r="Q12" s="264">
        <v>0</v>
      </c>
      <c r="R12" s="264">
        <v>0</v>
      </c>
      <c r="S12" s="264">
        <v>0</v>
      </c>
      <c r="T12" s="264">
        <v>0</v>
      </c>
      <c r="U12" s="264">
        <v>0</v>
      </c>
      <c r="V12" s="264">
        <v>0</v>
      </c>
      <c r="W12" s="264">
        <v>0</v>
      </c>
      <c r="X12" s="264">
        <v>0</v>
      </c>
      <c r="Y12" s="264">
        <v>0</v>
      </c>
      <c r="Z12" s="264">
        <v>0</v>
      </c>
      <c r="AA12" s="264">
        <v>0</v>
      </c>
      <c r="AB12" s="264">
        <v>0</v>
      </c>
      <c r="AC12" s="264">
        <v>0</v>
      </c>
      <c r="AD12" s="264">
        <v>0</v>
      </c>
      <c r="AE12" s="264">
        <v>0</v>
      </c>
      <c r="AF12" s="264">
        <v>0</v>
      </c>
      <c r="AG12" s="264">
        <v>0</v>
      </c>
      <c r="AH12" s="264">
        <v>0</v>
      </c>
      <c r="AI12" s="264">
        <v>0</v>
      </c>
      <c r="AJ12" s="264">
        <v>0</v>
      </c>
      <c r="AK12" s="264">
        <v>0</v>
      </c>
      <c r="AL12" s="265"/>
      <c r="AM12" s="265"/>
      <c r="AN12" s="265"/>
      <c r="AO12" s="265"/>
      <c r="AP12" s="265"/>
      <c r="AQ12" s="265"/>
      <c r="AR12" s="265"/>
      <c r="AS12" s="265"/>
      <c r="AT12" s="265"/>
      <c r="AU12" s="265"/>
    </row>
    <row r="13" spans="1:47" ht="21" customHeight="1">
      <c r="A13" s="266" t="s">
        <v>36</v>
      </c>
      <c r="B13" s="262">
        <f>SUM(D13+D28+H28+L28+R28+T28,V28,X28,Z28,AB28,AD28,AF28,AH28+AJ28)</f>
        <v>14</v>
      </c>
      <c r="C13" s="262">
        <f>SUM(E13+E28+I28+M28+S28+U28,W28,Y28,AA28,AC28,AE28,AG28,AI28+AK28)</f>
        <v>10</v>
      </c>
      <c r="D13" s="263">
        <v>11</v>
      </c>
      <c r="E13" s="264">
        <v>9</v>
      </c>
      <c r="F13" s="264">
        <v>10</v>
      </c>
      <c r="G13" s="264">
        <v>8</v>
      </c>
      <c r="H13" s="264">
        <v>0</v>
      </c>
      <c r="I13" s="264">
        <v>0</v>
      </c>
      <c r="J13" s="264">
        <v>0</v>
      </c>
      <c r="K13" s="264">
        <v>0</v>
      </c>
      <c r="L13" s="264">
        <v>1</v>
      </c>
      <c r="M13" s="264">
        <v>1</v>
      </c>
      <c r="N13" s="264">
        <v>0</v>
      </c>
      <c r="O13" s="264">
        <v>0</v>
      </c>
      <c r="P13" s="264">
        <v>0</v>
      </c>
      <c r="Q13" s="264">
        <v>0</v>
      </c>
      <c r="R13" s="264">
        <v>1</v>
      </c>
      <c r="S13" s="264">
        <v>1</v>
      </c>
      <c r="T13" s="264">
        <v>0</v>
      </c>
      <c r="U13" s="264">
        <v>0</v>
      </c>
      <c r="V13" s="264">
        <v>0</v>
      </c>
      <c r="W13" s="264">
        <v>0</v>
      </c>
      <c r="X13" s="264">
        <v>0</v>
      </c>
      <c r="Y13" s="264">
        <v>0</v>
      </c>
      <c r="Z13" s="264">
        <v>0</v>
      </c>
      <c r="AA13" s="264">
        <v>0</v>
      </c>
      <c r="AB13" s="264">
        <v>0</v>
      </c>
      <c r="AC13" s="264">
        <v>0</v>
      </c>
      <c r="AD13" s="264">
        <v>0</v>
      </c>
      <c r="AE13" s="264">
        <v>0</v>
      </c>
      <c r="AF13" s="264">
        <v>0</v>
      </c>
      <c r="AG13" s="264">
        <v>0</v>
      </c>
      <c r="AH13" s="264">
        <v>0</v>
      </c>
      <c r="AI13" s="264">
        <v>0</v>
      </c>
      <c r="AJ13" s="264">
        <v>0</v>
      </c>
      <c r="AK13" s="264">
        <v>0</v>
      </c>
      <c r="AL13" s="265"/>
      <c r="AM13" s="265"/>
      <c r="AN13" s="265"/>
      <c r="AO13" s="265"/>
      <c r="AP13" s="265"/>
      <c r="AQ13" s="265"/>
      <c r="AR13" s="265"/>
      <c r="AS13" s="265"/>
      <c r="AT13" s="265"/>
      <c r="AU13" s="265"/>
    </row>
    <row r="14" spans="1:47" ht="21" customHeight="1">
      <c r="A14" s="266" t="s">
        <v>38</v>
      </c>
      <c r="B14" s="262">
        <f>SUM(D14+D29+H29+L29+R29+T29,V29,X29,Z29,AB29,AD29,AF29,AH29+AJ29)</f>
        <v>7</v>
      </c>
      <c r="C14" s="262">
        <f>SUM(E14+E29+I29+M29+S29+U29,W29,Y29,AA29,AC29,AE29,AG29,AI29+AK29)</f>
        <v>4</v>
      </c>
      <c r="D14" s="263">
        <v>2</v>
      </c>
      <c r="E14" s="264">
        <v>0</v>
      </c>
      <c r="F14" s="264">
        <v>2</v>
      </c>
      <c r="G14" s="264">
        <v>0</v>
      </c>
      <c r="H14" s="264">
        <v>0</v>
      </c>
      <c r="I14" s="264">
        <v>0</v>
      </c>
      <c r="J14" s="264">
        <v>0</v>
      </c>
      <c r="K14" s="264">
        <v>0</v>
      </c>
      <c r="L14" s="264">
        <v>0</v>
      </c>
      <c r="M14" s="264">
        <v>0</v>
      </c>
      <c r="N14" s="264">
        <v>0</v>
      </c>
      <c r="O14" s="264">
        <v>0</v>
      </c>
      <c r="P14" s="264">
        <v>0</v>
      </c>
      <c r="Q14" s="264">
        <v>0</v>
      </c>
      <c r="R14" s="264">
        <v>0</v>
      </c>
      <c r="S14" s="264">
        <v>0</v>
      </c>
      <c r="T14" s="264">
        <v>0</v>
      </c>
      <c r="U14" s="264">
        <v>0</v>
      </c>
      <c r="V14" s="264">
        <v>0</v>
      </c>
      <c r="W14" s="264">
        <v>0</v>
      </c>
      <c r="X14" s="264">
        <v>0</v>
      </c>
      <c r="Y14" s="264">
        <v>0</v>
      </c>
      <c r="Z14" s="264">
        <v>0</v>
      </c>
      <c r="AA14" s="264">
        <v>0</v>
      </c>
      <c r="AB14" s="264">
        <v>0</v>
      </c>
      <c r="AC14" s="264">
        <v>0</v>
      </c>
      <c r="AD14" s="264">
        <v>0</v>
      </c>
      <c r="AE14" s="264">
        <v>0</v>
      </c>
      <c r="AF14" s="264">
        <v>0</v>
      </c>
      <c r="AG14" s="264">
        <v>0</v>
      </c>
      <c r="AH14" s="264">
        <v>0</v>
      </c>
      <c r="AI14" s="264">
        <v>0</v>
      </c>
      <c r="AJ14" s="264">
        <v>0</v>
      </c>
      <c r="AK14" s="264">
        <v>0</v>
      </c>
      <c r="AL14" s="265"/>
      <c r="AM14" s="265"/>
      <c r="AN14" s="265"/>
      <c r="AO14" s="265"/>
      <c r="AP14" s="265"/>
      <c r="AQ14" s="265"/>
      <c r="AR14" s="265"/>
      <c r="AS14" s="265"/>
      <c r="AT14" s="265"/>
      <c r="AU14" s="265"/>
    </row>
    <row r="15" spans="1:47" ht="21" customHeight="1">
      <c r="A15" s="266" t="s">
        <v>40</v>
      </c>
      <c r="B15" s="262">
        <f>SUM(D15+D30+H30+L30+R30+T30,V30,X30,Z30,AB30,AD30,AF30,AH30+AJ30)</f>
        <v>37</v>
      </c>
      <c r="C15" s="262">
        <f>SUM(E15+E30+I30+M30+S30+U30,W30,Y30,AA30,AC30,AE30,AG30,AI30+AK30)</f>
        <v>13</v>
      </c>
      <c r="D15" s="263">
        <v>21</v>
      </c>
      <c r="E15" s="264">
        <v>9</v>
      </c>
      <c r="F15" s="264">
        <v>17</v>
      </c>
      <c r="G15" s="264">
        <v>8</v>
      </c>
      <c r="H15" s="264">
        <v>1</v>
      </c>
      <c r="I15" s="264">
        <v>0</v>
      </c>
      <c r="J15" s="264">
        <v>0</v>
      </c>
      <c r="K15" s="264">
        <v>0</v>
      </c>
      <c r="L15" s="264">
        <v>4</v>
      </c>
      <c r="M15" s="264">
        <v>1</v>
      </c>
      <c r="N15" s="264">
        <v>0</v>
      </c>
      <c r="O15" s="264">
        <v>0</v>
      </c>
      <c r="P15" s="264">
        <v>0</v>
      </c>
      <c r="Q15" s="264">
        <v>0</v>
      </c>
      <c r="R15" s="264">
        <v>0</v>
      </c>
      <c r="S15" s="264">
        <v>0</v>
      </c>
      <c r="T15" s="264">
        <v>0</v>
      </c>
      <c r="U15" s="264">
        <v>0</v>
      </c>
      <c r="V15" s="264">
        <v>3</v>
      </c>
      <c r="W15" s="264">
        <v>1</v>
      </c>
      <c r="X15" s="264">
        <v>1</v>
      </c>
      <c r="Y15" s="264">
        <v>0</v>
      </c>
      <c r="Z15" s="264">
        <v>0</v>
      </c>
      <c r="AA15" s="264">
        <v>0</v>
      </c>
      <c r="AB15" s="264">
        <v>0</v>
      </c>
      <c r="AC15" s="264">
        <v>0</v>
      </c>
      <c r="AD15" s="264">
        <v>0</v>
      </c>
      <c r="AE15" s="264">
        <v>0</v>
      </c>
      <c r="AF15" s="264">
        <v>0</v>
      </c>
      <c r="AG15" s="264">
        <v>0</v>
      </c>
      <c r="AH15" s="264">
        <v>0</v>
      </c>
      <c r="AI15" s="264">
        <v>0</v>
      </c>
      <c r="AJ15" s="264">
        <v>0</v>
      </c>
      <c r="AK15" s="264">
        <v>0</v>
      </c>
      <c r="AL15" s="265"/>
      <c r="AM15" s="265"/>
      <c r="AN15" s="265"/>
      <c r="AO15" s="265"/>
      <c r="AP15" s="265"/>
      <c r="AQ15" s="265"/>
      <c r="AR15" s="265"/>
      <c r="AS15" s="265"/>
      <c r="AT15" s="265"/>
      <c r="AU15" s="265"/>
    </row>
    <row r="16" spans="1:47" ht="21" customHeight="1">
      <c r="A16" s="266" t="s">
        <v>111</v>
      </c>
      <c r="B16" s="262">
        <f>SUM(D16+D31+H31+L31+R31+T31,V31,X31,Z31,AB31,AD31,AF31,AH31+AJ31)</f>
        <v>26</v>
      </c>
      <c r="C16" s="262">
        <f>SUM(E16+E31+I31+M31+S31+U31,W31,Y31,AA31,AC31,AE31,AG31,AI31+AK31)</f>
        <v>13</v>
      </c>
      <c r="D16" s="263">
        <v>16</v>
      </c>
      <c r="E16" s="264">
        <v>10</v>
      </c>
      <c r="F16" s="264">
        <v>13</v>
      </c>
      <c r="G16" s="264">
        <v>8</v>
      </c>
      <c r="H16" s="264">
        <v>0</v>
      </c>
      <c r="I16" s="264">
        <v>0</v>
      </c>
      <c r="J16" s="264">
        <v>0</v>
      </c>
      <c r="K16" s="264">
        <v>0</v>
      </c>
      <c r="L16" s="264">
        <v>3</v>
      </c>
      <c r="M16" s="264">
        <v>2</v>
      </c>
      <c r="N16" s="264">
        <v>0</v>
      </c>
      <c r="O16" s="264">
        <v>0</v>
      </c>
      <c r="P16" s="264">
        <v>0</v>
      </c>
      <c r="Q16" s="264">
        <v>0</v>
      </c>
      <c r="R16" s="264">
        <v>3</v>
      </c>
      <c r="S16" s="264">
        <v>2</v>
      </c>
      <c r="T16" s="264">
        <v>0</v>
      </c>
      <c r="U16" s="264">
        <v>0</v>
      </c>
      <c r="V16" s="264">
        <v>0</v>
      </c>
      <c r="W16" s="264">
        <v>0</v>
      </c>
      <c r="X16" s="264">
        <v>0</v>
      </c>
      <c r="Y16" s="264">
        <v>0</v>
      </c>
      <c r="Z16" s="264">
        <v>0</v>
      </c>
      <c r="AA16" s="264">
        <v>0</v>
      </c>
      <c r="AB16" s="264">
        <v>0</v>
      </c>
      <c r="AC16" s="264">
        <v>0</v>
      </c>
      <c r="AD16" s="264">
        <v>0</v>
      </c>
      <c r="AE16" s="264">
        <v>0</v>
      </c>
      <c r="AF16" s="264">
        <v>0</v>
      </c>
      <c r="AG16" s="264">
        <v>0</v>
      </c>
      <c r="AH16" s="264">
        <v>0</v>
      </c>
      <c r="AI16" s="264">
        <v>0</v>
      </c>
      <c r="AJ16" s="264">
        <v>0</v>
      </c>
      <c r="AK16" s="264">
        <v>0</v>
      </c>
      <c r="AL16" s="265"/>
      <c r="AM16" s="265"/>
      <c r="AN16" s="265"/>
      <c r="AO16" s="265"/>
      <c r="AP16" s="265"/>
      <c r="AQ16" s="265"/>
      <c r="AR16" s="265"/>
      <c r="AS16" s="265"/>
      <c r="AT16" s="265"/>
      <c r="AU16" s="265"/>
    </row>
    <row r="17" spans="1:47" ht="21" customHeight="1" thickBot="1">
      <c r="A17" s="266" t="s">
        <v>43</v>
      </c>
      <c r="B17" s="262">
        <f>SUM(D17+D32+H32+L32+R32+T32,V32,X32,Z32,AB32,AD32,AF32,AH32+AJ32)</f>
        <v>20</v>
      </c>
      <c r="C17" s="262">
        <f>SUM(E17+E32+I32+M32+S32+U32,W32,Y32,AA32,AC32,AE32,AG32,AI32+AK32)</f>
        <v>10</v>
      </c>
      <c r="D17" s="267">
        <v>12</v>
      </c>
      <c r="E17" s="268">
        <v>4</v>
      </c>
      <c r="F17" s="268">
        <v>9</v>
      </c>
      <c r="G17" s="268">
        <v>3</v>
      </c>
      <c r="H17" s="268">
        <v>0</v>
      </c>
      <c r="I17" s="268">
        <v>0</v>
      </c>
      <c r="J17" s="268">
        <v>0</v>
      </c>
      <c r="K17" s="268">
        <v>0</v>
      </c>
      <c r="L17" s="268">
        <v>3</v>
      </c>
      <c r="M17" s="268">
        <v>1</v>
      </c>
      <c r="N17" s="268">
        <v>0</v>
      </c>
      <c r="O17" s="268">
        <v>0</v>
      </c>
      <c r="P17" s="268">
        <v>0</v>
      </c>
      <c r="Q17" s="268">
        <v>0</v>
      </c>
      <c r="R17" s="268">
        <v>2</v>
      </c>
      <c r="S17" s="268">
        <v>1</v>
      </c>
      <c r="T17" s="268">
        <v>0</v>
      </c>
      <c r="U17" s="268">
        <v>0</v>
      </c>
      <c r="V17" s="268">
        <v>0</v>
      </c>
      <c r="W17" s="268">
        <v>0</v>
      </c>
      <c r="X17" s="268">
        <v>1</v>
      </c>
      <c r="Y17" s="268">
        <v>0</v>
      </c>
      <c r="Z17" s="268">
        <v>0</v>
      </c>
      <c r="AA17" s="268">
        <v>0</v>
      </c>
      <c r="AB17" s="268">
        <v>0</v>
      </c>
      <c r="AC17" s="268">
        <v>0</v>
      </c>
      <c r="AD17" s="268">
        <v>0</v>
      </c>
      <c r="AE17" s="268">
        <v>0</v>
      </c>
      <c r="AF17" s="268">
        <v>0</v>
      </c>
      <c r="AG17" s="268">
        <v>0</v>
      </c>
      <c r="AH17" s="268">
        <v>0</v>
      </c>
      <c r="AI17" s="268">
        <v>0</v>
      </c>
      <c r="AJ17" s="268">
        <v>0</v>
      </c>
      <c r="AK17" s="268">
        <v>0</v>
      </c>
      <c r="AL17" s="265"/>
      <c r="AM17" s="265"/>
      <c r="AN17" s="265"/>
      <c r="AO17" s="265"/>
      <c r="AP17" s="265"/>
      <c r="AQ17" s="265"/>
      <c r="AR17" s="265"/>
      <c r="AS17" s="265"/>
      <c r="AT17" s="265"/>
      <c r="AU17" s="265"/>
    </row>
    <row r="18" spans="1:47" ht="30" customHeight="1" thickBot="1">
      <c r="A18" s="269" t="s">
        <v>45</v>
      </c>
      <c r="B18" s="270">
        <f aca="true" t="shared" si="0" ref="B18:AK18">B9+B10+B11+B12+B13+B14+B15+B16+B17</f>
        <v>202</v>
      </c>
      <c r="C18" s="271">
        <f t="shared" si="0"/>
        <v>102</v>
      </c>
      <c r="D18" s="271">
        <f t="shared" si="0"/>
        <v>108</v>
      </c>
      <c r="E18" s="271">
        <f t="shared" si="0"/>
        <v>65</v>
      </c>
      <c r="F18" s="271">
        <f t="shared" si="0"/>
        <v>93</v>
      </c>
      <c r="G18" s="271">
        <f t="shared" si="0"/>
        <v>57</v>
      </c>
      <c r="H18" s="271">
        <f t="shared" si="0"/>
        <v>2</v>
      </c>
      <c r="I18" s="271">
        <f t="shared" si="0"/>
        <v>1</v>
      </c>
      <c r="J18" s="271">
        <f t="shared" si="0"/>
        <v>0</v>
      </c>
      <c r="K18" s="271">
        <f t="shared" si="0"/>
        <v>0</v>
      </c>
      <c r="L18" s="271">
        <f t="shared" si="0"/>
        <v>15</v>
      </c>
      <c r="M18" s="271">
        <f t="shared" si="0"/>
        <v>8</v>
      </c>
      <c r="N18" s="271">
        <f t="shared" si="0"/>
        <v>0</v>
      </c>
      <c r="O18" s="271">
        <f t="shared" si="0"/>
        <v>0</v>
      </c>
      <c r="P18" s="271">
        <f t="shared" si="0"/>
        <v>0</v>
      </c>
      <c r="Q18" s="271">
        <f t="shared" si="0"/>
        <v>0</v>
      </c>
      <c r="R18" s="271">
        <f t="shared" si="0"/>
        <v>9</v>
      </c>
      <c r="S18" s="271">
        <f t="shared" si="0"/>
        <v>7</v>
      </c>
      <c r="T18" s="271">
        <f t="shared" si="0"/>
        <v>0</v>
      </c>
      <c r="U18" s="271">
        <f t="shared" si="0"/>
        <v>0</v>
      </c>
      <c r="V18" s="271">
        <f t="shared" si="0"/>
        <v>4</v>
      </c>
      <c r="W18" s="271">
        <f t="shared" si="0"/>
        <v>1</v>
      </c>
      <c r="X18" s="271">
        <f t="shared" si="0"/>
        <v>2</v>
      </c>
      <c r="Y18" s="271">
        <f t="shared" si="0"/>
        <v>0</v>
      </c>
      <c r="Z18" s="271">
        <f t="shared" si="0"/>
        <v>0</v>
      </c>
      <c r="AA18" s="271">
        <f t="shared" si="0"/>
        <v>0</v>
      </c>
      <c r="AB18" s="271">
        <f t="shared" si="0"/>
        <v>0</v>
      </c>
      <c r="AC18" s="271">
        <f t="shared" si="0"/>
        <v>0</v>
      </c>
      <c r="AD18" s="271">
        <f t="shared" si="0"/>
        <v>0</v>
      </c>
      <c r="AE18" s="271">
        <f t="shared" si="0"/>
        <v>0</v>
      </c>
      <c r="AF18" s="271">
        <f t="shared" si="0"/>
        <v>0</v>
      </c>
      <c r="AG18" s="271">
        <f t="shared" si="0"/>
        <v>0</v>
      </c>
      <c r="AH18" s="271">
        <f t="shared" si="0"/>
        <v>0</v>
      </c>
      <c r="AI18" s="271">
        <f t="shared" si="0"/>
        <v>0</v>
      </c>
      <c r="AJ18" s="271">
        <f t="shared" si="0"/>
        <v>0</v>
      </c>
      <c r="AK18" s="271">
        <f t="shared" si="0"/>
        <v>0</v>
      </c>
      <c r="AL18" s="272"/>
      <c r="AM18" s="272"/>
      <c r="AN18" s="272"/>
      <c r="AO18" s="272"/>
      <c r="AP18" s="272"/>
      <c r="AQ18" s="272"/>
      <c r="AR18" s="272"/>
      <c r="AS18" s="272"/>
      <c r="AT18" s="272"/>
      <c r="AU18" s="272"/>
    </row>
    <row r="19" ht="41.25" customHeight="1" thickBot="1"/>
    <row r="20" spans="1:37" ht="13.5" customHeight="1">
      <c r="A20" s="273" t="s">
        <v>90</v>
      </c>
      <c r="B20" s="231" t="s">
        <v>91</v>
      </c>
      <c r="C20" s="274"/>
      <c r="D20" s="275" t="s">
        <v>93</v>
      </c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7"/>
    </row>
    <row r="21" spans="1:37" ht="13.5" customHeight="1">
      <c r="A21" s="276"/>
      <c r="B21" s="240"/>
      <c r="C21" s="277"/>
      <c r="D21" s="278" t="s">
        <v>112</v>
      </c>
      <c r="E21" s="244"/>
      <c r="F21" s="279" t="s">
        <v>12</v>
      </c>
      <c r="G21" s="279"/>
      <c r="H21" s="280" t="s">
        <v>113</v>
      </c>
      <c r="I21" s="280"/>
      <c r="J21" s="281" t="s">
        <v>12</v>
      </c>
      <c r="K21" s="282"/>
      <c r="L21" s="283" t="s">
        <v>114</v>
      </c>
      <c r="M21" s="284"/>
      <c r="N21" s="280" t="s">
        <v>115</v>
      </c>
      <c r="O21" s="280"/>
      <c r="P21" s="285" t="s">
        <v>12</v>
      </c>
      <c r="Q21" s="285"/>
      <c r="R21" s="283" t="s">
        <v>116</v>
      </c>
      <c r="S21" s="286"/>
      <c r="T21" s="280" t="s">
        <v>117</v>
      </c>
      <c r="U21" s="280"/>
      <c r="V21" s="283" t="s">
        <v>118</v>
      </c>
      <c r="W21" s="286"/>
      <c r="X21" s="280" t="s">
        <v>119</v>
      </c>
      <c r="Y21" s="280"/>
      <c r="Z21" s="280" t="s">
        <v>120</v>
      </c>
      <c r="AA21" s="280"/>
      <c r="AB21" s="283" t="s">
        <v>121</v>
      </c>
      <c r="AC21" s="286"/>
      <c r="AD21" s="280" t="s">
        <v>122</v>
      </c>
      <c r="AE21" s="280"/>
      <c r="AF21" s="280" t="s">
        <v>123</v>
      </c>
      <c r="AG21" s="280"/>
      <c r="AH21" s="280" t="s">
        <v>124</v>
      </c>
      <c r="AI21" s="280"/>
      <c r="AJ21" s="280" t="s">
        <v>125</v>
      </c>
      <c r="AK21" s="287"/>
    </row>
    <row r="22" spans="1:37" ht="67.5" customHeight="1">
      <c r="A22" s="276"/>
      <c r="B22" s="240"/>
      <c r="C22" s="277"/>
      <c r="D22" s="288"/>
      <c r="E22" s="289"/>
      <c r="F22" s="245" t="s">
        <v>126</v>
      </c>
      <c r="G22" s="245"/>
      <c r="H22" s="280"/>
      <c r="I22" s="280"/>
      <c r="J22" s="290" t="s">
        <v>127</v>
      </c>
      <c r="K22" s="245"/>
      <c r="L22" s="291"/>
      <c r="M22" s="292"/>
      <c r="N22" s="280"/>
      <c r="O22" s="280"/>
      <c r="P22" s="293" t="s">
        <v>128</v>
      </c>
      <c r="Q22" s="254"/>
      <c r="R22" s="294"/>
      <c r="S22" s="295"/>
      <c r="T22" s="280"/>
      <c r="U22" s="280"/>
      <c r="V22" s="291"/>
      <c r="W22" s="296"/>
      <c r="X22" s="280"/>
      <c r="Y22" s="280"/>
      <c r="Z22" s="280"/>
      <c r="AA22" s="280"/>
      <c r="AB22" s="291"/>
      <c r="AC22" s="296"/>
      <c r="AD22" s="280"/>
      <c r="AE22" s="280"/>
      <c r="AF22" s="280"/>
      <c r="AG22" s="280"/>
      <c r="AH22" s="280"/>
      <c r="AI22" s="280"/>
      <c r="AJ22" s="280"/>
      <c r="AK22" s="287"/>
    </row>
    <row r="23" spans="1:37" ht="15" customHeight="1" thickBot="1">
      <c r="A23" s="297"/>
      <c r="B23" s="298" t="s">
        <v>26</v>
      </c>
      <c r="C23" s="299" t="s">
        <v>27</v>
      </c>
      <c r="D23" s="107" t="s">
        <v>26</v>
      </c>
      <c r="E23" s="60" t="s">
        <v>27</v>
      </c>
      <c r="F23" s="59" t="s">
        <v>26</v>
      </c>
      <c r="G23" s="60" t="s">
        <v>27</v>
      </c>
      <c r="H23" s="59" t="s">
        <v>26</v>
      </c>
      <c r="I23" s="60" t="s">
        <v>27</v>
      </c>
      <c r="J23" s="59" t="s">
        <v>26</v>
      </c>
      <c r="K23" s="60" t="s">
        <v>27</v>
      </c>
      <c r="L23" s="59" t="s">
        <v>26</v>
      </c>
      <c r="M23" s="60" t="s">
        <v>27</v>
      </c>
      <c r="N23" s="59" t="s">
        <v>26</v>
      </c>
      <c r="O23" s="60" t="s">
        <v>27</v>
      </c>
      <c r="P23" s="58" t="s">
        <v>26</v>
      </c>
      <c r="Q23" s="55" t="s">
        <v>27</v>
      </c>
      <c r="R23" s="58" t="s">
        <v>26</v>
      </c>
      <c r="S23" s="55" t="s">
        <v>27</v>
      </c>
      <c r="T23" s="59" t="s">
        <v>26</v>
      </c>
      <c r="U23" s="60" t="s">
        <v>27</v>
      </c>
      <c r="V23" s="59" t="s">
        <v>26</v>
      </c>
      <c r="W23" s="60" t="s">
        <v>27</v>
      </c>
      <c r="X23" s="59" t="s">
        <v>26</v>
      </c>
      <c r="Y23" s="60" t="s">
        <v>27</v>
      </c>
      <c r="Z23" s="59" t="s">
        <v>26</v>
      </c>
      <c r="AA23" s="258" t="s">
        <v>27</v>
      </c>
      <c r="AB23" s="259" t="s">
        <v>26</v>
      </c>
      <c r="AC23" s="60" t="s">
        <v>27</v>
      </c>
      <c r="AD23" s="59" t="s">
        <v>26</v>
      </c>
      <c r="AE23" s="60" t="s">
        <v>27</v>
      </c>
      <c r="AF23" s="59" t="s">
        <v>26</v>
      </c>
      <c r="AG23" s="60" t="s">
        <v>27</v>
      </c>
      <c r="AH23" s="59" t="s">
        <v>26</v>
      </c>
      <c r="AI23" s="60" t="s">
        <v>27</v>
      </c>
      <c r="AJ23" s="59" t="s">
        <v>26</v>
      </c>
      <c r="AK23" s="61" t="s">
        <v>27</v>
      </c>
    </row>
    <row r="24" spans="1:37" ht="21" customHeight="1" thickBot="1">
      <c r="A24" s="300" t="s">
        <v>110</v>
      </c>
      <c r="B24" s="301">
        <f aca="true" t="shared" si="1" ref="B24:C32">B9</f>
        <v>62</v>
      </c>
      <c r="C24" s="302">
        <f t="shared" si="1"/>
        <v>32</v>
      </c>
      <c r="D24" s="263">
        <v>1</v>
      </c>
      <c r="E24" s="264">
        <v>0</v>
      </c>
      <c r="F24" s="264">
        <v>0</v>
      </c>
      <c r="G24" s="264">
        <v>0</v>
      </c>
      <c r="H24" s="264">
        <v>0</v>
      </c>
      <c r="I24" s="264">
        <v>0</v>
      </c>
      <c r="J24" s="264">
        <v>0</v>
      </c>
      <c r="K24" s="264">
        <v>0</v>
      </c>
      <c r="L24" s="264">
        <v>0</v>
      </c>
      <c r="M24" s="264">
        <v>0</v>
      </c>
      <c r="N24" s="264">
        <v>0</v>
      </c>
      <c r="O24" s="264">
        <v>0</v>
      </c>
      <c r="P24" s="264">
        <v>0</v>
      </c>
      <c r="Q24" s="264">
        <v>0</v>
      </c>
      <c r="R24" s="264">
        <v>0</v>
      </c>
      <c r="S24" s="264">
        <v>0</v>
      </c>
      <c r="T24" s="264">
        <v>10</v>
      </c>
      <c r="U24" s="264">
        <v>3</v>
      </c>
      <c r="V24" s="264">
        <v>0</v>
      </c>
      <c r="W24" s="264">
        <v>0</v>
      </c>
      <c r="X24" s="264">
        <v>4</v>
      </c>
      <c r="Y24" s="264">
        <v>2</v>
      </c>
      <c r="Z24" s="264">
        <v>4</v>
      </c>
      <c r="AA24" s="264">
        <v>2</v>
      </c>
      <c r="AB24" s="264">
        <v>0</v>
      </c>
      <c r="AC24" s="264">
        <v>0</v>
      </c>
      <c r="AD24" s="264">
        <v>0</v>
      </c>
      <c r="AE24" s="264">
        <v>0</v>
      </c>
      <c r="AF24" s="264">
        <v>0</v>
      </c>
      <c r="AG24" s="264">
        <v>0</v>
      </c>
      <c r="AH24" s="264">
        <v>1</v>
      </c>
      <c r="AI24" s="264">
        <v>1</v>
      </c>
      <c r="AJ24" s="264">
        <v>8</v>
      </c>
      <c r="AK24" s="303">
        <v>3</v>
      </c>
    </row>
    <row r="25" spans="1:37" ht="21" customHeight="1" thickBot="1">
      <c r="A25" s="304" t="s">
        <v>30</v>
      </c>
      <c r="B25" s="301">
        <f t="shared" si="1"/>
        <v>10</v>
      </c>
      <c r="C25" s="302">
        <f t="shared" si="1"/>
        <v>6</v>
      </c>
      <c r="D25" s="263">
        <v>0</v>
      </c>
      <c r="E25" s="264">
        <v>0</v>
      </c>
      <c r="F25" s="264">
        <v>0</v>
      </c>
      <c r="G25" s="264">
        <v>0</v>
      </c>
      <c r="H25" s="264">
        <v>0</v>
      </c>
      <c r="I25" s="264">
        <v>0</v>
      </c>
      <c r="J25" s="264">
        <v>0</v>
      </c>
      <c r="K25" s="264">
        <v>0</v>
      </c>
      <c r="L25" s="264">
        <v>0</v>
      </c>
      <c r="M25" s="264">
        <v>0</v>
      </c>
      <c r="N25" s="264">
        <v>0</v>
      </c>
      <c r="O25" s="264">
        <v>0</v>
      </c>
      <c r="P25" s="264">
        <v>0</v>
      </c>
      <c r="Q25" s="264">
        <v>0</v>
      </c>
      <c r="R25" s="264">
        <v>0</v>
      </c>
      <c r="S25" s="264">
        <v>0</v>
      </c>
      <c r="T25" s="264">
        <v>0</v>
      </c>
      <c r="U25" s="264">
        <v>0</v>
      </c>
      <c r="V25" s="264">
        <v>0</v>
      </c>
      <c r="W25" s="264">
        <v>0</v>
      </c>
      <c r="X25" s="264">
        <v>1</v>
      </c>
      <c r="Y25" s="264">
        <v>0</v>
      </c>
      <c r="Z25" s="264">
        <v>3</v>
      </c>
      <c r="AA25" s="264">
        <v>2</v>
      </c>
      <c r="AB25" s="264">
        <v>0</v>
      </c>
      <c r="AC25" s="264">
        <v>0</v>
      </c>
      <c r="AD25" s="264">
        <v>0</v>
      </c>
      <c r="AE25" s="264">
        <v>0</v>
      </c>
      <c r="AF25" s="264">
        <v>0</v>
      </c>
      <c r="AG25" s="264">
        <v>0</v>
      </c>
      <c r="AH25" s="264">
        <v>0</v>
      </c>
      <c r="AI25" s="264">
        <v>0</v>
      </c>
      <c r="AJ25" s="264">
        <v>3</v>
      </c>
      <c r="AK25" s="303">
        <v>1</v>
      </c>
    </row>
    <row r="26" spans="1:37" ht="21" customHeight="1" thickBot="1">
      <c r="A26" s="304" t="s">
        <v>32</v>
      </c>
      <c r="B26" s="301">
        <f t="shared" si="1"/>
        <v>13</v>
      </c>
      <c r="C26" s="302">
        <f t="shared" si="1"/>
        <v>7</v>
      </c>
      <c r="D26" s="263">
        <v>0</v>
      </c>
      <c r="E26" s="264">
        <v>0</v>
      </c>
      <c r="F26" s="264">
        <v>0</v>
      </c>
      <c r="G26" s="264">
        <v>0</v>
      </c>
      <c r="H26" s="264">
        <v>0</v>
      </c>
      <c r="I26" s="264">
        <v>0</v>
      </c>
      <c r="J26" s="264">
        <v>0</v>
      </c>
      <c r="K26" s="264">
        <v>0</v>
      </c>
      <c r="L26" s="264">
        <v>0</v>
      </c>
      <c r="M26" s="264">
        <v>0</v>
      </c>
      <c r="N26" s="264">
        <v>0</v>
      </c>
      <c r="O26" s="264">
        <v>0</v>
      </c>
      <c r="P26" s="264">
        <v>0</v>
      </c>
      <c r="Q26" s="264">
        <v>0</v>
      </c>
      <c r="R26" s="264">
        <v>0</v>
      </c>
      <c r="S26" s="264">
        <v>0</v>
      </c>
      <c r="T26" s="264">
        <v>4</v>
      </c>
      <c r="U26" s="264">
        <v>1</v>
      </c>
      <c r="V26" s="264">
        <v>0</v>
      </c>
      <c r="W26" s="264">
        <v>0</v>
      </c>
      <c r="X26" s="264">
        <v>1</v>
      </c>
      <c r="Y26" s="264">
        <v>0</v>
      </c>
      <c r="Z26" s="264">
        <v>0</v>
      </c>
      <c r="AA26" s="264">
        <v>0</v>
      </c>
      <c r="AB26" s="264">
        <v>0</v>
      </c>
      <c r="AC26" s="264">
        <v>0</v>
      </c>
      <c r="AD26" s="264">
        <v>0</v>
      </c>
      <c r="AE26" s="264">
        <v>0</v>
      </c>
      <c r="AF26" s="264">
        <v>0</v>
      </c>
      <c r="AG26" s="264">
        <v>0</v>
      </c>
      <c r="AH26" s="264">
        <v>0</v>
      </c>
      <c r="AI26" s="264">
        <v>0</v>
      </c>
      <c r="AJ26" s="264">
        <v>3</v>
      </c>
      <c r="AK26" s="303">
        <v>1</v>
      </c>
    </row>
    <row r="27" spans="1:37" ht="21" customHeight="1" thickBot="1">
      <c r="A27" s="304" t="s">
        <v>34</v>
      </c>
      <c r="B27" s="301">
        <f t="shared" si="1"/>
        <v>13</v>
      </c>
      <c r="C27" s="302">
        <f t="shared" si="1"/>
        <v>7</v>
      </c>
      <c r="D27" s="263">
        <v>0</v>
      </c>
      <c r="E27" s="264">
        <v>0</v>
      </c>
      <c r="F27" s="264">
        <v>0</v>
      </c>
      <c r="G27" s="264">
        <v>0</v>
      </c>
      <c r="H27" s="264">
        <v>0</v>
      </c>
      <c r="I27" s="264">
        <v>0</v>
      </c>
      <c r="J27" s="264">
        <v>0</v>
      </c>
      <c r="K27" s="264">
        <v>0</v>
      </c>
      <c r="L27" s="264">
        <v>0</v>
      </c>
      <c r="M27" s="264">
        <v>0</v>
      </c>
      <c r="N27" s="264">
        <v>0</v>
      </c>
      <c r="O27" s="264">
        <v>0</v>
      </c>
      <c r="P27" s="264">
        <v>0</v>
      </c>
      <c r="Q27" s="264">
        <v>0</v>
      </c>
      <c r="R27" s="264">
        <v>0</v>
      </c>
      <c r="S27" s="264">
        <v>0</v>
      </c>
      <c r="T27" s="264">
        <v>4</v>
      </c>
      <c r="U27" s="264">
        <v>2</v>
      </c>
      <c r="V27" s="264">
        <v>0</v>
      </c>
      <c r="W27" s="264">
        <v>0</v>
      </c>
      <c r="X27" s="264">
        <v>2</v>
      </c>
      <c r="Y27" s="264">
        <v>0</v>
      </c>
      <c r="Z27" s="264">
        <v>0</v>
      </c>
      <c r="AA27" s="264">
        <v>0</v>
      </c>
      <c r="AB27" s="264">
        <v>0</v>
      </c>
      <c r="AC27" s="264">
        <v>0</v>
      </c>
      <c r="AD27" s="264">
        <v>0</v>
      </c>
      <c r="AE27" s="264">
        <v>0</v>
      </c>
      <c r="AF27" s="264">
        <v>0</v>
      </c>
      <c r="AG27" s="264">
        <v>0</v>
      </c>
      <c r="AH27" s="264">
        <v>0</v>
      </c>
      <c r="AI27" s="264">
        <v>0</v>
      </c>
      <c r="AJ27" s="264">
        <v>3</v>
      </c>
      <c r="AK27" s="303">
        <v>1</v>
      </c>
    </row>
    <row r="28" spans="1:37" ht="21" customHeight="1" thickBot="1">
      <c r="A28" s="304" t="s">
        <v>36</v>
      </c>
      <c r="B28" s="301">
        <f t="shared" si="1"/>
        <v>14</v>
      </c>
      <c r="C28" s="302">
        <f t="shared" si="1"/>
        <v>10</v>
      </c>
      <c r="D28" s="263">
        <v>0</v>
      </c>
      <c r="E28" s="264">
        <v>0</v>
      </c>
      <c r="F28" s="264">
        <v>0</v>
      </c>
      <c r="G28" s="264">
        <v>0</v>
      </c>
      <c r="H28" s="264">
        <v>0</v>
      </c>
      <c r="I28" s="264">
        <v>0</v>
      </c>
      <c r="J28" s="264">
        <v>0</v>
      </c>
      <c r="K28" s="264">
        <v>0</v>
      </c>
      <c r="L28" s="264">
        <v>0</v>
      </c>
      <c r="M28" s="264">
        <v>0</v>
      </c>
      <c r="N28" s="264">
        <v>0</v>
      </c>
      <c r="O28" s="264">
        <v>0</v>
      </c>
      <c r="P28" s="264">
        <v>0</v>
      </c>
      <c r="Q28" s="264">
        <v>0</v>
      </c>
      <c r="R28" s="264">
        <v>0</v>
      </c>
      <c r="S28" s="264">
        <v>0</v>
      </c>
      <c r="T28" s="264">
        <v>0</v>
      </c>
      <c r="U28" s="264">
        <v>0</v>
      </c>
      <c r="V28" s="264">
        <v>0</v>
      </c>
      <c r="W28" s="264">
        <v>0</v>
      </c>
      <c r="X28" s="264">
        <v>0</v>
      </c>
      <c r="Y28" s="264">
        <v>0</v>
      </c>
      <c r="Z28" s="264">
        <v>2</v>
      </c>
      <c r="AA28" s="264">
        <v>1</v>
      </c>
      <c r="AB28" s="264">
        <v>0</v>
      </c>
      <c r="AC28" s="264">
        <v>0</v>
      </c>
      <c r="AD28" s="264">
        <v>0</v>
      </c>
      <c r="AE28" s="264">
        <v>0</v>
      </c>
      <c r="AF28" s="264">
        <v>0</v>
      </c>
      <c r="AG28" s="264">
        <v>0</v>
      </c>
      <c r="AH28" s="264">
        <v>0</v>
      </c>
      <c r="AI28" s="264">
        <v>0</v>
      </c>
      <c r="AJ28" s="264">
        <v>1</v>
      </c>
      <c r="AK28" s="303">
        <v>0</v>
      </c>
    </row>
    <row r="29" spans="1:37" ht="21" customHeight="1" thickBot="1">
      <c r="A29" s="304" t="s">
        <v>38</v>
      </c>
      <c r="B29" s="301">
        <f t="shared" si="1"/>
        <v>7</v>
      </c>
      <c r="C29" s="302">
        <f t="shared" si="1"/>
        <v>4</v>
      </c>
      <c r="D29" s="263">
        <v>0</v>
      </c>
      <c r="E29" s="264">
        <v>0</v>
      </c>
      <c r="F29" s="264">
        <v>0</v>
      </c>
      <c r="G29" s="264">
        <v>0</v>
      </c>
      <c r="H29" s="264">
        <v>0</v>
      </c>
      <c r="I29" s="264">
        <v>0</v>
      </c>
      <c r="J29" s="264">
        <v>0</v>
      </c>
      <c r="K29" s="264">
        <v>0</v>
      </c>
      <c r="L29" s="264">
        <v>0</v>
      </c>
      <c r="M29" s="264">
        <v>0</v>
      </c>
      <c r="N29" s="264">
        <v>0</v>
      </c>
      <c r="O29" s="264">
        <v>0</v>
      </c>
      <c r="P29" s="264">
        <v>0</v>
      </c>
      <c r="Q29" s="264">
        <v>0</v>
      </c>
      <c r="R29" s="264">
        <v>0</v>
      </c>
      <c r="S29" s="264">
        <v>0</v>
      </c>
      <c r="T29" s="264">
        <v>1</v>
      </c>
      <c r="U29" s="264">
        <v>1</v>
      </c>
      <c r="V29" s="264">
        <v>0</v>
      </c>
      <c r="W29" s="264">
        <v>0</v>
      </c>
      <c r="X29" s="264">
        <v>0</v>
      </c>
      <c r="Y29" s="264">
        <v>0</v>
      </c>
      <c r="Z29" s="264">
        <v>0</v>
      </c>
      <c r="AA29" s="264">
        <v>0</v>
      </c>
      <c r="AB29" s="264">
        <v>0</v>
      </c>
      <c r="AC29" s="264">
        <v>0</v>
      </c>
      <c r="AD29" s="264">
        <v>1</v>
      </c>
      <c r="AE29" s="264">
        <v>1</v>
      </c>
      <c r="AF29" s="264">
        <v>0</v>
      </c>
      <c r="AG29" s="264">
        <v>0</v>
      </c>
      <c r="AH29" s="264">
        <v>0</v>
      </c>
      <c r="AI29" s="264">
        <v>0</v>
      </c>
      <c r="AJ29" s="264">
        <v>3</v>
      </c>
      <c r="AK29" s="303">
        <v>2</v>
      </c>
    </row>
    <row r="30" spans="1:37" ht="21" customHeight="1" thickBot="1">
      <c r="A30" s="304" t="s">
        <v>40</v>
      </c>
      <c r="B30" s="301">
        <f t="shared" si="1"/>
        <v>37</v>
      </c>
      <c r="C30" s="302">
        <f t="shared" si="1"/>
        <v>13</v>
      </c>
      <c r="D30" s="263">
        <v>0</v>
      </c>
      <c r="E30" s="264">
        <v>0</v>
      </c>
      <c r="F30" s="264">
        <v>0</v>
      </c>
      <c r="G30" s="264">
        <v>0</v>
      </c>
      <c r="H30" s="264">
        <v>0</v>
      </c>
      <c r="I30" s="264">
        <v>0</v>
      </c>
      <c r="J30" s="264">
        <v>0</v>
      </c>
      <c r="K30" s="264">
        <v>0</v>
      </c>
      <c r="L30" s="264">
        <v>0</v>
      </c>
      <c r="M30" s="264">
        <v>0</v>
      </c>
      <c r="N30" s="264">
        <v>0</v>
      </c>
      <c r="O30" s="264">
        <v>0</v>
      </c>
      <c r="P30" s="264">
        <v>0</v>
      </c>
      <c r="Q30" s="264">
        <v>0</v>
      </c>
      <c r="R30" s="264">
        <v>0</v>
      </c>
      <c r="S30" s="264">
        <v>0</v>
      </c>
      <c r="T30" s="264">
        <v>6</v>
      </c>
      <c r="U30" s="264">
        <v>2</v>
      </c>
      <c r="V30" s="264">
        <v>0</v>
      </c>
      <c r="W30" s="264">
        <v>0</v>
      </c>
      <c r="X30" s="264">
        <v>3</v>
      </c>
      <c r="Y30" s="264">
        <v>0</v>
      </c>
      <c r="Z30" s="264">
        <v>1</v>
      </c>
      <c r="AA30" s="264">
        <v>1</v>
      </c>
      <c r="AB30" s="264">
        <v>0</v>
      </c>
      <c r="AC30" s="264">
        <v>0</v>
      </c>
      <c r="AD30" s="264">
        <v>0</v>
      </c>
      <c r="AE30" s="264">
        <v>0</v>
      </c>
      <c r="AF30" s="264">
        <v>0</v>
      </c>
      <c r="AG30" s="264">
        <v>0</v>
      </c>
      <c r="AH30" s="264">
        <v>0</v>
      </c>
      <c r="AI30" s="264">
        <v>0</v>
      </c>
      <c r="AJ30" s="264">
        <v>6</v>
      </c>
      <c r="AK30" s="303">
        <v>1</v>
      </c>
    </row>
    <row r="31" spans="1:37" ht="21" customHeight="1" thickBot="1">
      <c r="A31" s="304" t="s">
        <v>111</v>
      </c>
      <c r="B31" s="301">
        <f t="shared" si="1"/>
        <v>26</v>
      </c>
      <c r="C31" s="302">
        <f t="shared" si="1"/>
        <v>13</v>
      </c>
      <c r="D31" s="263">
        <v>1</v>
      </c>
      <c r="E31" s="264">
        <v>0</v>
      </c>
      <c r="F31" s="264">
        <v>0</v>
      </c>
      <c r="G31" s="264">
        <v>0</v>
      </c>
      <c r="H31" s="264">
        <v>0</v>
      </c>
      <c r="I31" s="264">
        <v>0</v>
      </c>
      <c r="J31" s="264">
        <v>0</v>
      </c>
      <c r="K31" s="264">
        <v>0</v>
      </c>
      <c r="L31" s="264">
        <v>0</v>
      </c>
      <c r="M31" s="264">
        <v>0</v>
      </c>
      <c r="N31" s="264">
        <v>0</v>
      </c>
      <c r="O31" s="264">
        <v>0</v>
      </c>
      <c r="P31" s="264">
        <v>0</v>
      </c>
      <c r="Q31" s="264">
        <v>0</v>
      </c>
      <c r="R31" s="264">
        <v>0</v>
      </c>
      <c r="S31" s="264">
        <v>0</v>
      </c>
      <c r="T31" s="264">
        <v>1</v>
      </c>
      <c r="U31" s="264">
        <v>0</v>
      </c>
      <c r="V31" s="264">
        <v>0</v>
      </c>
      <c r="W31" s="264">
        <v>0</v>
      </c>
      <c r="X31" s="264">
        <v>2</v>
      </c>
      <c r="Y31" s="264">
        <v>0</v>
      </c>
      <c r="Z31" s="264">
        <v>0</v>
      </c>
      <c r="AA31" s="264">
        <v>0</v>
      </c>
      <c r="AB31" s="264">
        <v>0</v>
      </c>
      <c r="AC31" s="264">
        <v>0</v>
      </c>
      <c r="AD31" s="264">
        <v>1</v>
      </c>
      <c r="AE31" s="264">
        <v>1</v>
      </c>
      <c r="AF31" s="264">
        <v>0</v>
      </c>
      <c r="AG31" s="264">
        <v>0</v>
      </c>
      <c r="AH31" s="264">
        <v>0</v>
      </c>
      <c r="AI31" s="264">
        <v>0</v>
      </c>
      <c r="AJ31" s="264">
        <v>5</v>
      </c>
      <c r="AK31" s="303">
        <v>2</v>
      </c>
    </row>
    <row r="32" spans="1:37" ht="21" customHeight="1">
      <c r="A32" s="304" t="s">
        <v>43</v>
      </c>
      <c r="B32" s="301">
        <f t="shared" si="1"/>
        <v>20</v>
      </c>
      <c r="C32" s="305">
        <f t="shared" si="1"/>
        <v>10</v>
      </c>
      <c r="D32" s="263">
        <v>0</v>
      </c>
      <c r="E32" s="264">
        <v>0</v>
      </c>
      <c r="F32" s="264">
        <v>0</v>
      </c>
      <c r="G32" s="264">
        <v>0</v>
      </c>
      <c r="H32" s="264">
        <v>0</v>
      </c>
      <c r="I32" s="264">
        <v>0</v>
      </c>
      <c r="J32" s="264">
        <v>0</v>
      </c>
      <c r="K32" s="264">
        <v>0</v>
      </c>
      <c r="L32" s="264">
        <v>0</v>
      </c>
      <c r="M32" s="264">
        <v>0</v>
      </c>
      <c r="N32" s="264">
        <v>0</v>
      </c>
      <c r="O32" s="264">
        <v>0</v>
      </c>
      <c r="P32" s="264">
        <v>0</v>
      </c>
      <c r="Q32" s="264">
        <v>0</v>
      </c>
      <c r="R32" s="264">
        <v>0</v>
      </c>
      <c r="S32" s="264">
        <v>0</v>
      </c>
      <c r="T32" s="264">
        <v>0</v>
      </c>
      <c r="U32" s="264">
        <v>0</v>
      </c>
      <c r="V32" s="264">
        <v>0</v>
      </c>
      <c r="W32" s="264">
        <v>0</v>
      </c>
      <c r="X32" s="264">
        <v>1</v>
      </c>
      <c r="Y32" s="264">
        <v>1</v>
      </c>
      <c r="Z32" s="264">
        <v>3</v>
      </c>
      <c r="AA32" s="264">
        <v>3</v>
      </c>
      <c r="AB32" s="264">
        <v>0</v>
      </c>
      <c r="AC32" s="264">
        <v>0</v>
      </c>
      <c r="AD32" s="264">
        <v>0</v>
      </c>
      <c r="AE32" s="264">
        <v>0</v>
      </c>
      <c r="AF32" s="264">
        <v>0</v>
      </c>
      <c r="AG32" s="264">
        <v>0</v>
      </c>
      <c r="AH32" s="264">
        <v>0</v>
      </c>
      <c r="AI32" s="264">
        <v>0</v>
      </c>
      <c r="AJ32" s="264">
        <v>4</v>
      </c>
      <c r="AK32" s="303">
        <v>2</v>
      </c>
    </row>
    <row r="33" spans="1:37" ht="31.5" customHeight="1" thickBot="1">
      <c r="A33" s="306" t="s">
        <v>45</v>
      </c>
      <c r="B33" s="307">
        <f>B24+B25+B26+B27+B28+B29+B30+B31+B32</f>
        <v>202</v>
      </c>
      <c r="C33" s="308">
        <f>C24+C25+C26+C27+C28+C29+C30+C31+C32</f>
        <v>102</v>
      </c>
      <c r="D33" s="307">
        <f>SUM(D24:D32)</f>
        <v>2</v>
      </c>
      <c r="E33" s="309">
        <f>SUM(E24:E32)</f>
        <v>0</v>
      </c>
      <c r="F33" s="309">
        <f>SUM(F24:F32)</f>
        <v>0</v>
      </c>
      <c r="G33" s="309">
        <f>SUM(G24:G32)</f>
        <v>0</v>
      </c>
      <c r="H33" s="309">
        <f aca="true" t="shared" si="2" ref="H33:AK33">SUM(H24:H32)</f>
        <v>0</v>
      </c>
      <c r="I33" s="309">
        <f t="shared" si="2"/>
        <v>0</v>
      </c>
      <c r="J33" s="309">
        <f t="shared" si="2"/>
        <v>0</v>
      </c>
      <c r="K33" s="309">
        <f t="shared" si="2"/>
        <v>0</v>
      </c>
      <c r="L33" s="309">
        <f t="shared" si="2"/>
        <v>0</v>
      </c>
      <c r="M33" s="309">
        <f t="shared" si="2"/>
        <v>0</v>
      </c>
      <c r="N33" s="309">
        <f t="shared" si="2"/>
        <v>0</v>
      </c>
      <c r="O33" s="309">
        <f t="shared" si="2"/>
        <v>0</v>
      </c>
      <c r="P33" s="309">
        <f t="shared" si="2"/>
        <v>0</v>
      </c>
      <c r="Q33" s="309">
        <f t="shared" si="2"/>
        <v>0</v>
      </c>
      <c r="R33" s="309">
        <f t="shared" si="2"/>
        <v>0</v>
      </c>
      <c r="S33" s="309">
        <f t="shared" si="2"/>
        <v>0</v>
      </c>
      <c r="T33" s="309">
        <f t="shared" si="2"/>
        <v>26</v>
      </c>
      <c r="U33" s="309">
        <f t="shared" si="2"/>
        <v>9</v>
      </c>
      <c r="V33" s="309">
        <f t="shared" si="2"/>
        <v>0</v>
      </c>
      <c r="W33" s="309">
        <f t="shared" si="2"/>
        <v>0</v>
      </c>
      <c r="X33" s="309">
        <f t="shared" si="2"/>
        <v>14</v>
      </c>
      <c r="Y33" s="309">
        <f t="shared" si="2"/>
        <v>3</v>
      </c>
      <c r="Z33" s="309">
        <f t="shared" si="2"/>
        <v>13</v>
      </c>
      <c r="AA33" s="309">
        <f t="shared" si="2"/>
        <v>9</v>
      </c>
      <c r="AB33" s="309">
        <f t="shared" si="2"/>
        <v>0</v>
      </c>
      <c r="AC33" s="309">
        <f t="shared" si="2"/>
        <v>0</v>
      </c>
      <c r="AD33" s="309">
        <f t="shared" si="2"/>
        <v>2</v>
      </c>
      <c r="AE33" s="309">
        <f t="shared" si="2"/>
        <v>2</v>
      </c>
      <c r="AF33" s="309">
        <f t="shared" si="2"/>
        <v>0</v>
      </c>
      <c r="AG33" s="309">
        <f t="shared" si="2"/>
        <v>0</v>
      </c>
      <c r="AH33" s="309">
        <f t="shared" si="2"/>
        <v>1</v>
      </c>
      <c r="AI33" s="309">
        <f t="shared" si="2"/>
        <v>1</v>
      </c>
      <c r="AJ33" s="309">
        <f t="shared" si="2"/>
        <v>36</v>
      </c>
      <c r="AK33" s="309">
        <f t="shared" si="2"/>
        <v>13</v>
      </c>
    </row>
  </sheetData>
  <sheetProtection/>
  <mergeCells count="48">
    <mergeCell ref="AF21:AG22"/>
    <mergeCell ref="AH21:AI22"/>
    <mergeCell ref="AJ21:AK22"/>
    <mergeCell ref="F22:G22"/>
    <mergeCell ref="J22:K22"/>
    <mergeCell ref="P22:Q22"/>
    <mergeCell ref="T21:U22"/>
    <mergeCell ref="V21:W22"/>
    <mergeCell ref="X21:Y22"/>
    <mergeCell ref="Z21:AA22"/>
    <mergeCell ref="AB21:AC22"/>
    <mergeCell ref="AD21:AE22"/>
    <mergeCell ref="H21:I22"/>
    <mergeCell ref="J21:K21"/>
    <mergeCell ref="L21:M22"/>
    <mergeCell ref="N21:O22"/>
    <mergeCell ref="P21:Q21"/>
    <mergeCell ref="R21:S22"/>
    <mergeCell ref="AB7:AC7"/>
    <mergeCell ref="AD7:AE7"/>
    <mergeCell ref="AF7:AG7"/>
    <mergeCell ref="AH7:AI7"/>
    <mergeCell ref="AJ7:AK7"/>
    <mergeCell ref="A20:A23"/>
    <mergeCell ref="B20:C22"/>
    <mergeCell ref="D20:AK20"/>
    <mergeCell ref="D21:E22"/>
    <mergeCell ref="F21:G21"/>
    <mergeCell ref="J6:K7"/>
    <mergeCell ref="L6:M7"/>
    <mergeCell ref="N6:AK6"/>
    <mergeCell ref="N7:O7"/>
    <mergeCell ref="P7:Q7"/>
    <mergeCell ref="R7:S7"/>
    <mergeCell ref="T7:U7"/>
    <mergeCell ref="V7:W7"/>
    <mergeCell ref="X7:Y7"/>
    <mergeCell ref="Z7:AA7"/>
    <mergeCell ref="A2:C3"/>
    <mergeCell ref="D2:AK2"/>
    <mergeCell ref="D3:S3"/>
    <mergeCell ref="T3:AK3"/>
    <mergeCell ref="A5:A8"/>
    <mergeCell ref="B5:C7"/>
    <mergeCell ref="D5:E7"/>
    <mergeCell ref="F5:AK5"/>
    <mergeCell ref="F6:G7"/>
    <mergeCell ref="H6:I7"/>
  </mergeCells>
  <printOptions horizontalCentered="1"/>
  <pageMargins left="0.26" right="0.23" top="0.68" bottom="0.3937007874015748" header="0.31496062992125984" footer="0.31496062992125984"/>
  <pageSetup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3"/>
  <sheetViews>
    <sheetView zoomScale="90" zoomScaleNormal="90" zoomScalePageLayoutView="0" workbookViewId="0" topLeftCell="A10">
      <selection activeCell="V21" sqref="V21:W22"/>
    </sheetView>
  </sheetViews>
  <sheetFormatPr defaultColWidth="9.00390625" defaultRowHeight="12.75"/>
  <cols>
    <col min="1" max="1" width="3.625" style="311" customWidth="1"/>
    <col min="2" max="2" width="14.25390625" style="311" customWidth="1"/>
    <col min="3" max="3" width="8.125" style="311" customWidth="1"/>
    <col min="4" max="31" width="5.875" style="311" customWidth="1"/>
    <col min="32" max="16384" width="9.125" style="311" customWidth="1"/>
  </cols>
  <sheetData>
    <row r="1" spans="1:27" ht="19.5" customHeight="1">
      <c r="A1" s="310"/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</row>
    <row r="2" spans="1:31" ht="25.5" customHeight="1">
      <c r="A2" s="312" t="s">
        <v>129</v>
      </c>
      <c r="B2" s="312"/>
      <c r="C2" s="312"/>
      <c r="D2" s="312"/>
      <c r="E2" s="312"/>
      <c r="F2" s="313" t="s">
        <v>130</v>
      </c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</row>
    <row r="3" spans="1:31" ht="15" customHeight="1">
      <c r="A3" s="312"/>
      <c r="B3" s="312"/>
      <c r="C3" s="312"/>
      <c r="D3" s="312"/>
      <c r="E3" s="312"/>
      <c r="F3" s="314" t="str">
        <f>'ogolne (12)'!H3</f>
        <v>od 01 grudnia 2022 roku</v>
      </c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5"/>
      <c r="R3" s="316" t="str">
        <f>'ogolne (12)'!T3</f>
        <v>do 31 grudnia 2022 roku</v>
      </c>
      <c r="S3" s="317"/>
      <c r="T3" s="317"/>
      <c r="U3" s="317"/>
      <c r="V3" s="317"/>
      <c r="W3" s="317"/>
      <c r="X3" s="317"/>
      <c r="Y3" s="317"/>
      <c r="Z3" s="317"/>
      <c r="AA3" s="317"/>
      <c r="AB3" s="317"/>
      <c r="AC3" s="317"/>
      <c r="AD3" s="317"/>
      <c r="AE3" s="317"/>
    </row>
    <row r="4" spans="1:27" ht="12.75" customHeight="1" thickBot="1">
      <c r="A4" s="318" t="s">
        <v>131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</row>
    <row r="5" spans="1:31" ht="25.5" customHeight="1" thickBot="1">
      <c r="A5" s="319" t="s">
        <v>19</v>
      </c>
      <c r="B5" s="320" t="s">
        <v>5</v>
      </c>
      <c r="C5" s="321" t="s">
        <v>6</v>
      </c>
      <c r="D5" s="25" t="s">
        <v>58</v>
      </c>
      <c r="E5" s="26"/>
      <c r="F5" s="322" t="s">
        <v>132</v>
      </c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  <c r="W5" s="323"/>
      <c r="X5" s="323"/>
      <c r="Y5" s="323"/>
      <c r="Z5" s="323"/>
      <c r="AA5" s="323"/>
      <c r="AB5" s="323"/>
      <c r="AC5" s="323"/>
      <c r="AD5" s="323"/>
      <c r="AE5" s="324"/>
    </row>
    <row r="6" spans="1:31" ht="52.5" customHeight="1">
      <c r="A6" s="325"/>
      <c r="B6" s="326"/>
      <c r="C6" s="327"/>
      <c r="D6" s="40"/>
      <c r="E6" s="41"/>
      <c r="F6" s="328" t="s">
        <v>133</v>
      </c>
      <c r="G6" s="329"/>
      <c r="H6" s="330" t="s">
        <v>134</v>
      </c>
      <c r="I6" s="329"/>
      <c r="J6" s="330" t="s">
        <v>135</v>
      </c>
      <c r="K6" s="329"/>
      <c r="L6" s="330" t="s">
        <v>136</v>
      </c>
      <c r="M6" s="329"/>
      <c r="N6" s="330" t="s">
        <v>137</v>
      </c>
      <c r="O6" s="329"/>
      <c r="P6" s="330" t="s">
        <v>138</v>
      </c>
      <c r="Q6" s="329"/>
      <c r="R6" s="330" t="s">
        <v>139</v>
      </c>
      <c r="S6" s="329"/>
      <c r="T6" s="330" t="s">
        <v>140</v>
      </c>
      <c r="U6" s="329"/>
      <c r="V6" s="330" t="s">
        <v>141</v>
      </c>
      <c r="W6" s="329"/>
      <c r="X6" s="330" t="s">
        <v>142</v>
      </c>
      <c r="Y6" s="329"/>
      <c r="Z6" s="330" t="s">
        <v>143</v>
      </c>
      <c r="AA6" s="329"/>
      <c r="AB6" s="330" t="s">
        <v>144</v>
      </c>
      <c r="AC6" s="329"/>
      <c r="AD6" s="330" t="s">
        <v>145</v>
      </c>
      <c r="AE6" s="331"/>
    </row>
    <row r="7" spans="1:31" ht="13.5" customHeight="1" thickBot="1">
      <c r="A7" s="332"/>
      <c r="B7" s="333"/>
      <c r="C7" s="334"/>
      <c r="D7" s="335" t="s">
        <v>26</v>
      </c>
      <c r="E7" s="336" t="s">
        <v>27</v>
      </c>
      <c r="F7" s="335" t="s">
        <v>26</v>
      </c>
      <c r="G7" s="337" t="s">
        <v>27</v>
      </c>
      <c r="H7" s="338" t="s">
        <v>26</v>
      </c>
      <c r="I7" s="337" t="s">
        <v>27</v>
      </c>
      <c r="J7" s="338" t="s">
        <v>26</v>
      </c>
      <c r="K7" s="337" t="s">
        <v>27</v>
      </c>
      <c r="L7" s="338" t="s">
        <v>26</v>
      </c>
      <c r="M7" s="337" t="s">
        <v>27</v>
      </c>
      <c r="N7" s="338" t="s">
        <v>26</v>
      </c>
      <c r="O7" s="337" t="s">
        <v>27</v>
      </c>
      <c r="P7" s="338" t="s">
        <v>26</v>
      </c>
      <c r="Q7" s="337" t="s">
        <v>27</v>
      </c>
      <c r="R7" s="338" t="s">
        <v>26</v>
      </c>
      <c r="S7" s="337" t="s">
        <v>27</v>
      </c>
      <c r="T7" s="338" t="s">
        <v>26</v>
      </c>
      <c r="U7" s="337" t="s">
        <v>27</v>
      </c>
      <c r="V7" s="338" t="s">
        <v>26</v>
      </c>
      <c r="W7" s="337" t="s">
        <v>27</v>
      </c>
      <c r="X7" s="338" t="s">
        <v>26</v>
      </c>
      <c r="Y7" s="337" t="s">
        <v>27</v>
      </c>
      <c r="Z7" s="338" t="s">
        <v>26</v>
      </c>
      <c r="AA7" s="339" t="s">
        <v>27</v>
      </c>
      <c r="AB7" s="340" t="s">
        <v>26</v>
      </c>
      <c r="AC7" s="339" t="s">
        <v>27</v>
      </c>
      <c r="AD7" s="340" t="s">
        <v>26</v>
      </c>
      <c r="AE7" s="336" t="s">
        <v>27</v>
      </c>
    </row>
    <row r="8" spans="1:31" ht="21.75" customHeight="1">
      <c r="A8" s="341">
        <v>1</v>
      </c>
      <c r="B8" s="342" t="s">
        <v>28</v>
      </c>
      <c r="C8" s="343" t="s">
        <v>29</v>
      </c>
      <c r="D8" s="263">
        <v>73</v>
      </c>
      <c r="E8" s="303">
        <v>44</v>
      </c>
      <c r="F8" s="263">
        <v>9</v>
      </c>
      <c r="G8" s="264">
        <v>7</v>
      </c>
      <c r="H8" s="264">
        <v>1</v>
      </c>
      <c r="I8" s="264">
        <v>0</v>
      </c>
      <c r="J8" s="264">
        <v>6</v>
      </c>
      <c r="K8" s="264">
        <v>5</v>
      </c>
      <c r="L8" s="264">
        <v>0</v>
      </c>
      <c r="M8" s="264">
        <v>0</v>
      </c>
      <c r="N8" s="264">
        <v>0</v>
      </c>
      <c r="O8" s="264">
        <v>0</v>
      </c>
      <c r="P8" s="264">
        <v>7</v>
      </c>
      <c r="Q8" s="264">
        <v>5</v>
      </c>
      <c r="R8" s="264">
        <v>0</v>
      </c>
      <c r="S8" s="264">
        <v>0</v>
      </c>
      <c r="T8" s="264">
        <v>1</v>
      </c>
      <c r="U8" s="264">
        <v>1</v>
      </c>
      <c r="V8" s="264">
        <v>0</v>
      </c>
      <c r="W8" s="264">
        <v>0</v>
      </c>
      <c r="X8" s="264">
        <v>0</v>
      </c>
      <c r="Y8" s="264">
        <v>0</v>
      </c>
      <c r="Z8" s="264">
        <v>6</v>
      </c>
      <c r="AA8" s="264">
        <v>3</v>
      </c>
      <c r="AB8" s="264">
        <v>18</v>
      </c>
      <c r="AC8" s="264">
        <v>12</v>
      </c>
      <c r="AD8" s="264">
        <v>24</v>
      </c>
      <c r="AE8" s="344">
        <v>11</v>
      </c>
    </row>
    <row r="9" spans="1:31" ht="21.75" customHeight="1">
      <c r="A9" s="345">
        <v>2</v>
      </c>
      <c r="B9" s="346" t="s">
        <v>30</v>
      </c>
      <c r="C9" s="347" t="s">
        <v>31</v>
      </c>
      <c r="D9" s="263">
        <v>27</v>
      </c>
      <c r="E9" s="303">
        <v>10</v>
      </c>
      <c r="F9" s="263">
        <v>7</v>
      </c>
      <c r="G9" s="264">
        <v>2</v>
      </c>
      <c r="H9" s="264">
        <v>1</v>
      </c>
      <c r="I9" s="264">
        <v>0</v>
      </c>
      <c r="J9" s="264">
        <v>1</v>
      </c>
      <c r="K9" s="264">
        <v>0</v>
      </c>
      <c r="L9" s="264">
        <v>0</v>
      </c>
      <c r="M9" s="264">
        <v>0</v>
      </c>
      <c r="N9" s="264">
        <v>0</v>
      </c>
      <c r="O9" s="264">
        <v>0</v>
      </c>
      <c r="P9" s="264">
        <v>5</v>
      </c>
      <c r="Q9" s="264">
        <v>4</v>
      </c>
      <c r="R9" s="264">
        <v>0</v>
      </c>
      <c r="S9" s="264">
        <v>0</v>
      </c>
      <c r="T9" s="264">
        <v>1</v>
      </c>
      <c r="U9" s="264">
        <v>0</v>
      </c>
      <c r="V9" s="264">
        <v>0</v>
      </c>
      <c r="W9" s="264">
        <v>0</v>
      </c>
      <c r="X9" s="264">
        <v>0</v>
      </c>
      <c r="Y9" s="264">
        <v>0</v>
      </c>
      <c r="Z9" s="264">
        <v>3</v>
      </c>
      <c r="AA9" s="264">
        <v>1</v>
      </c>
      <c r="AB9" s="264">
        <v>3</v>
      </c>
      <c r="AC9" s="264">
        <v>1</v>
      </c>
      <c r="AD9" s="264">
        <v>6</v>
      </c>
      <c r="AE9" s="344">
        <v>2</v>
      </c>
    </row>
    <row r="10" spans="1:31" ht="21.75" customHeight="1">
      <c r="A10" s="345">
        <v>3</v>
      </c>
      <c r="B10" s="346" t="s">
        <v>32</v>
      </c>
      <c r="C10" s="347" t="s">
        <v>33</v>
      </c>
      <c r="D10" s="263">
        <v>9</v>
      </c>
      <c r="E10" s="303">
        <v>3</v>
      </c>
      <c r="F10" s="263">
        <v>1</v>
      </c>
      <c r="G10" s="264">
        <v>0</v>
      </c>
      <c r="H10" s="264">
        <v>0</v>
      </c>
      <c r="I10" s="264">
        <v>0</v>
      </c>
      <c r="J10" s="264">
        <v>1</v>
      </c>
      <c r="K10" s="264">
        <v>0</v>
      </c>
      <c r="L10" s="264">
        <v>0</v>
      </c>
      <c r="M10" s="264">
        <v>0</v>
      </c>
      <c r="N10" s="264">
        <v>0</v>
      </c>
      <c r="O10" s="264">
        <v>0</v>
      </c>
      <c r="P10" s="264">
        <v>1</v>
      </c>
      <c r="Q10" s="264">
        <v>1</v>
      </c>
      <c r="R10" s="264">
        <v>0</v>
      </c>
      <c r="S10" s="264">
        <v>0</v>
      </c>
      <c r="T10" s="264">
        <v>0</v>
      </c>
      <c r="U10" s="264">
        <v>0</v>
      </c>
      <c r="V10" s="264">
        <v>0</v>
      </c>
      <c r="W10" s="264">
        <v>0</v>
      </c>
      <c r="X10" s="264">
        <v>0</v>
      </c>
      <c r="Y10" s="264">
        <v>0</v>
      </c>
      <c r="Z10" s="264">
        <v>0</v>
      </c>
      <c r="AA10" s="264">
        <v>0</v>
      </c>
      <c r="AB10" s="264">
        <v>1</v>
      </c>
      <c r="AC10" s="264">
        <v>1</v>
      </c>
      <c r="AD10" s="264">
        <v>5</v>
      </c>
      <c r="AE10" s="344">
        <v>1</v>
      </c>
    </row>
    <row r="11" spans="1:31" ht="21.75" customHeight="1">
      <c r="A11" s="345">
        <v>4</v>
      </c>
      <c r="B11" s="346" t="s">
        <v>34</v>
      </c>
      <c r="C11" s="347" t="s">
        <v>35</v>
      </c>
      <c r="D11" s="263">
        <v>14</v>
      </c>
      <c r="E11" s="303">
        <v>10</v>
      </c>
      <c r="F11" s="263">
        <v>1</v>
      </c>
      <c r="G11" s="264">
        <v>1</v>
      </c>
      <c r="H11" s="264">
        <v>1</v>
      </c>
      <c r="I11" s="264">
        <v>1</v>
      </c>
      <c r="J11" s="264">
        <v>1</v>
      </c>
      <c r="K11" s="264">
        <v>0</v>
      </c>
      <c r="L11" s="264">
        <v>0</v>
      </c>
      <c r="M11" s="264">
        <v>0</v>
      </c>
      <c r="N11" s="264">
        <v>0</v>
      </c>
      <c r="O11" s="264">
        <v>0</v>
      </c>
      <c r="P11" s="264">
        <v>6</v>
      </c>
      <c r="Q11" s="264">
        <v>5</v>
      </c>
      <c r="R11" s="264">
        <v>0</v>
      </c>
      <c r="S11" s="264">
        <v>0</v>
      </c>
      <c r="T11" s="264">
        <v>0</v>
      </c>
      <c r="U11" s="264">
        <v>0</v>
      </c>
      <c r="V11" s="264">
        <v>0</v>
      </c>
      <c r="W11" s="264">
        <v>0</v>
      </c>
      <c r="X11" s="264">
        <v>0</v>
      </c>
      <c r="Y11" s="264">
        <v>0</v>
      </c>
      <c r="Z11" s="264">
        <v>0</v>
      </c>
      <c r="AA11" s="264">
        <v>0</v>
      </c>
      <c r="AB11" s="264">
        <v>1</v>
      </c>
      <c r="AC11" s="264">
        <v>0</v>
      </c>
      <c r="AD11" s="264">
        <v>4</v>
      </c>
      <c r="AE11" s="344">
        <v>3</v>
      </c>
    </row>
    <row r="12" spans="1:31" ht="21.75" customHeight="1">
      <c r="A12" s="345">
        <v>5</v>
      </c>
      <c r="B12" s="346" t="s">
        <v>36</v>
      </c>
      <c r="C12" s="347" t="s">
        <v>37</v>
      </c>
      <c r="D12" s="263">
        <v>10</v>
      </c>
      <c r="E12" s="303">
        <v>7</v>
      </c>
      <c r="F12" s="263">
        <v>2</v>
      </c>
      <c r="G12" s="264">
        <v>2</v>
      </c>
      <c r="H12" s="264">
        <v>0</v>
      </c>
      <c r="I12" s="264">
        <v>0</v>
      </c>
      <c r="J12" s="264">
        <v>2</v>
      </c>
      <c r="K12" s="264">
        <v>1</v>
      </c>
      <c r="L12" s="264">
        <v>0</v>
      </c>
      <c r="M12" s="264">
        <v>0</v>
      </c>
      <c r="N12" s="264">
        <v>0</v>
      </c>
      <c r="O12" s="264">
        <v>0</v>
      </c>
      <c r="P12" s="264">
        <v>3</v>
      </c>
      <c r="Q12" s="264">
        <v>1</v>
      </c>
      <c r="R12" s="264">
        <v>0</v>
      </c>
      <c r="S12" s="264">
        <v>0</v>
      </c>
      <c r="T12" s="264">
        <v>0</v>
      </c>
      <c r="U12" s="264">
        <v>0</v>
      </c>
      <c r="V12" s="264">
        <v>0</v>
      </c>
      <c r="W12" s="264">
        <v>0</v>
      </c>
      <c r="X12" s="264">
        <v>0</v>
      </c>
      <c r="Y12" s="264">
        <v>0</v>
      </c>
      <c r="Z12" s="264">
        <v>1</v>
      </c>
      <c r="AA12" s="264">
        <v>1</v>
      </c>
      <c r="AB12" s="264">
        <v>0</v>
      </c>
      <c r="AC12" s="264">
        <v>0</v>
      </c>
      <c r="AD12" s="264">
        <v>2</v>
      </c>
      <c r="AE12" s="344">
        <v>2</v>
      </c>
    </row>
    <row r="13" spans="1:31" ht="21.75" customHeight="1">
      <c r="A13" s="345">
        <v>6</v>
      </c>
      <c r="B13" s="346" t="s">
        <v>38</v>
      </c>
      <c r="C13" s="347" t="s">
        <v>39</v>
      </c>
      <c r="D13" s="263">
        <v>10</v>
      </c>
      <c r="E13" s="303">
        <v>8</v>
      </c>
      <c r="F13" s="263">
        <v>1</v>
      </c>
      <c r="G13" s="264">
        <v>1</v>
      </c>
      <c r="H13" s="264">
        <v>1</v>
      </c>
      <c r="I13" s="264">
        <v>0</v>
      </c>
      <c r="J13" s="264">
        <v>1</v>
      </c>
      <c r="K13" s="264">
        <v>1</v>
      </c>
      <c r="L13" s="264">
        <v>0</v>
      </c>
      <c r="M13" s="264">
        <v>0</v>
      </c>
      <c r="N13" s="264">
        <v>0</v>
      </c>
      <c r="O13" s="264">
        <v>0</v>
      </c>
      <c r="P13" s="264">
        <v>4</v>
      </c>
      <c r="Q13" s="264">
        <v>4</v>
      </c>
      <c r="R13" s="264">
        <v>0</v>
      </c>
      <c r="S13" s="264">
        <v>0</v>
      </c>
      <c r="T13" s="264">
        <v>1</v>
      </c>
      <c r="U13" s="264">
        <v>0</v>
      </c>
      <c r="V13" s="264">
        <v>0</v>
      </c>
      <c r="W13" s="264">
        <v>0</v>
      </c>
      <c r="X13" s="264">
        <v>0</v>
      </c>
      <c r="Y13" s="264">
        <v>0</v>
      </c>
      <c r="Z13" s="264">
        <v>0</v>
      </c>
      <c r="AA13" s="264">
        <v>0</v>
      </c>
      <c r="AB13" s="264">
        <v>0</v>
      </c>
      <c r="AC13" s="264">
        <v>0</v>
      </c>
      <c r="AD13" s="264">
        <v>2</v>
      </c>
      <c r="AE13" s="344">
        <v>2</v>
      </c>
    </row>
    <row r="14" spans="1:31" ht="21.75" customHeight="1">
      <c r="A14" s="345">
        <v>7</v>
      </c>
      <c r="B14" s="346" t="s">
        <v>40</v>
      </c>
      <c r="C14" s="347" t="s">
        <v>41</v>
      </c>
      <c r="D14" s="263">
        <v>47</v>
      </c>
      <c r="E14" s="303">
        <v>25</v>
      </c>
      <c r="F14" s="263">
        <v>6</v>
      </c>
      <c r="G14" s="264">
        <v>3</v>
      </c>
      <c r="H14" s="264">
        <v>2</v>
      </c>
      <c r="I14" s="264">
        <v>2</v>
      </c>
      <c r="J14" s="264">
        <v>5</v>
      </c>
      <c r="K14" s="264">
        <v>4</v>
      </c>
      <c r="L14" s="264">
        <v>0</v>
      </c>
      <c r="M14" s="264">
        <v>0</v>
      </c>
      <c r="N14" s="264">
        <v>0</v>
      </c>
      <c r="O14" s="264">
        <v>0</v>
      </c>
      <c r="P14" s="264">
        <v>10</v>
      </c>
      <c r="Q14" s="264">
        <v>6</v>
      </c>
      <c r="R14" s="264">
        <v>0</v>
      </c>
      <c r="S14" s="264">
        <v>0</v>
      </c>
      <c r="T14" s="264">
        <v>0</v>
      </c>
      <c r="U14" s="264">
        <v>0</v>
      </c>
      <c r="V14" s="264">
        <v>0</v>
      </c>
      <c r="W14" s="264">
        <v>0</v>
      </c>
      <c r="X14" s="264">
        <v>0</v>
      </c>
      <c r="Y14" s="264">
        <v>0</v>
      </c>
      <c r="Z14" s="264">
        <v>1</v>
      </c>
      <c r="AA14" s="264">
        <v>1</v>
      </c>
      <c r="AB14" s="264">
        <v>4</v>
      </c>
      <c r="AC14" s="264">
        <v>0</v>
      </c>
      <c r="AD14" s="264">
        <v>19</v>
      </c>
      <c r="AE14" s="344">
        <v>9</v>
      </c>
    </row>
    <row r="15" spans="1:31" ht="21.75" customHeight="1">
      <c r="A15" s="345">
        <v>8</v>
      </c>
      <c r="B15" s="346" t="s">
        <v>28</v>
      </c>
      <c r="C15" s="347" t="s">
        <v>42</v>
      </c>
      <c r="D15" s="263">
        <v>33</v>
      </c>
      <c r="E15" s="303">
        <v>23</v>
      </c>
      <c r="F15" s="263">
        <v>5</v>
      </c>
      <c r="G15" s="264">
        <v>2</v>
      </c>
      <c r="H15" s="264">
        <v>0</v>
      </c>
      <c r="I15" s="264">
        <v>0</v>
      </c>
      <c r="J15" s="264">
        <v>2</v>
      </c>
      <c r="K15" s="264">
        <v>2</v>
      </c>
      <c r="L15" s="264">
        <v>0</v>
      </c>
      <c r="M15" s="264">
        <v>0</v>
      </c>
      <c r="N15" s="264">
        <v>0</v>
      </c>
      <c r="O15" s="264">
        <v>0</v>
      </c>
      <c r="P15" s="264">
        <v>8</v>
      </c>
      <c r="Q15" s="264">
        <v>7</v>
      </c>
      <c r="R15" s="264">
        <v>0</v>
      </c>
      <c r="S15" s="264">
        <v>0</v>
      </c>
      <c r="T15" s="264">
        <v>2</v>
      </c>
      <c r="U15" s="264">
        <v>0</v>
      </c>
      <c r="V15" s="264">
        <v>0</v>
      </c>
      <c r="W15" s="264">
        <v>0</v>
      </c>
      <c r="X15" s="264">
        <v>0</v>
      </c>
      <c r="Y15" s="264">
        <v>0</v>
      </c>
      <c r="Z15" s="264">
        <v>3</v>
      </c>
      <c r="AA15" s="264">
        <v>3</v>
      </c>
      <c r="AB15" s="264">
        <v>4</v>
      </c>
      <c r="AC15" s="264">
        <v>3</v>
      </c>
      <c r="AD15" s="264">
        <v>9</v>
      </c>
      <c r="AE15" s="344">
        <v>6</v>
      </c>
    </row>
    <row r="16" spans="1:31" ht="21.75" customHeight="1">
      <c r="A16" s="348">
        <v>9</v>
      </c>
      <c r="B16" s="349" t="s">
        <v>43</v>
      </c>
      <c r="C16" s="350" t="s">
        <v>44</v>
      </c>
      <c r="D16" s="263">
        <v>40</v>
      </c>
      <c r="E16" s="303">
        <v>21</v>
      </c>
      <c r="F16" s="263">
        <v>10</v>
      </c>
      <c r="G16" s="264">
        <v>2</v>
      </c>
      <c r="H16" s="264">
        <v>1</v>
      </c>
      <c r="I16" s="264">
        <v>0</v>
      </c>
      <c r="J16" s="264">
        <v>2</v>
      </c>
      <c r="K16" s="264">
        <v>2</v>
      </c>
      <c r="L16" s="264">
        <v>0</v>
      </c>
      <c r="M16" s="264">
        <v>0</v>
      </c>
      <c r="N16" s="264">
        <v>0</v>
      </c>
      <c r="O16" s="264">
        <v>0</v>
      </c>
      <c r="P16" s="264">
        <v>13</v>
      </c>
      <c r="Q16" s="264">
        <v>9</v>
      </c>
      <c r="R16" s="264">
        <v>0</v>
      </c>
      <c r="S16" s="264">
        <v>0</v>
      </c>
      <c r="T16" s="264">
        <v>0</v>
      </c>
      <c r="U16" s="264">
        <v>0</v>
      </c>
      <c r="V16" s="264">
        <v>0</v>
      </c>
      <c r="W16" s="264">
        <v>0</v>
      </c>
      <c r="X16" s="264">
        <v>0</v>
      </c>
      <c r="Y16" s="264">
        <v>0</v>
      </c>
      <c r="Z16" s="264">
        <v>0</v>
      </c>
      <c r="AA16" s="264">
        <v>0</v>
      </c>
      <c r="AB16" s="264">
        <v>2</v>
      </c>
      <c r="AC16" s="264">
        <v>2</v>
      </c>
      <c r="AD16" s="264">
        <v>12</v>
      </c>
      <c r="AE16" s="344">
        <v>6</v>
      </c>
    </row>
    <row r="17" spans="1:31" ht="21.75" customHeight="1" thickBot="1">
      <c r="A17" s="351" t="s">
        <v>146</v>
      </c>
      <c r="B17" s="352"/>
      <c r="C17" s="352"/>
      <c r="D17" s="353">
        <f>D8+D9+D10+D11+D12+D13+D14+D15+D16</f>
        <v>263</v>
      </c>
      <c r="E17" s="354">
        <f>E8+E9+E10+E11+E12+E13+E14+E15+E16</f>
        <v>151</v>
      </c>
      <c r="F17" s="355">
        <f aca="true" t="shared" si="0" ref="F17:AE17">SUM(F8:F16)</f>
        <v>42</v>
      </c>
      <c r="G17" s="356">
        <f t="shared" si="0"/>
        <v>20</v>
      </c>
      <c r="H17" s="356">
        <f t="shared" si="0"/>
        <v>7</v>
      </c>
      <c r="I17" s="356">
        <f t="shared" si="0"/>
        <v>3</v>
      </c>
      <c r="J17" s="356">
        <f t="shared" si="0"/>
        <v>21</v>
      </c>
      <c r="K17" s="356">
        <f t="shared" si="0"/>
        <v>15</v>
      </c>
      <c r="L17" s="356">
        <f t="shared" si="0"/>
        <v>0</v>
      </c>
      <c r="M17" s="356">
        <f t="shared" si="0"/>
        <v>0</v>
      </c>
      <c r="N17" s="356">
        <f t="shared" si="0"/>
        <v>0</v>
      </c>
      <c r="O17" s="356">
        <f t="shared" si="0"/>
        <v>0</v>
      </c>
      <c r="P17" s="356">
        <f t="shared" si="0"/>
        <v>57</v>
      </c>
      <c r="Q17" s="356">
        <f t="shared" si="0"/>
        <v>42</v>
      </c>
      <c r="R17" s="356">
        <f t="shared" si="0"/>
        <v>0</v>
      </c>
      <c r="S17" s="356">
        <f t="shared" si="0"/>
        <v>0</v>
      </c>
      <c r="T17" s="356">
        <f t="shared" si="0"/>
        <v>5</v>
      </c>
      <c r="U17" s="356">
        <f t="shared" si="0"/>
        <v>1</v>
      </c>
      <c r="V17" s="356">
        <f t="shared" si="0"/>
        <v>0</v>
      </c>
      <c r="W17" s="356">
        <f t="shared" si="0"/>
        <v>0</v>
      </c>
      <c r="X17" s="356">
        <f t="shared" si="0"/>
        <v>0</v>
      </c>
      <c r="Y17" s="356">
        <f t="shared" si="0"/>
        <v>0</v>
      </c>
      <c r="Z17" s="356">
        <f t="shared" si="0"/>
        <v>14</v>
      </c>
      <c r="AA17" s="356">
        <f t="shared" si="0"/>
        <v>9</v>
      </c>
      <c r="AB17" s="356">
        <f t="shared" si="0"/>
        <v>33</v>
      </c>
      <c r="AC17" s="356">
        <f t="shared" si="0"/>
        <v>19</v>
      </c>
      <c r="AD17" s="356">
        <f t="shared" si="0"/>
        <v>83</v>
      </c>
      <c r="AE17" s="356">
        <f t="shared" si="0"/>
        <v>42</v>
      </c>
    </row>
    <row r="18" ht="30.75" customHeight="1" thickBot="1"/>
    <row r="19" spans="1:23" ht="28.5" customHeight="1">
      <c r="A19" s="357" t="s">
        <v>19</v>
      </c>
      <c r="B19" s="358" t="s">
        <v>5</v>
      </c>
      <c r="C19" s="359" t="s">
        <v>6</v>
      </c>
      <c r="D19" s="360" t="s">
        <v>147</v>
      </c>
      <c r="E19" s="361"/>
      <c r="F19" s="361"/>
      <c r="G19" s="361"/>
      <c r="H19" s="361"/>
      <c r="I19" s="361"/>
      <c r="J19" s="361"/>
      <c r="K19" s="361"/>
      <c r="L19" s="361"/>
      <c r="M19" s="361"/>
      <c r="N19" s="361"/>
      <c r="O19" s="361"/>
      <c r="P19" s="361"/>
      <c r="Q19" s="361"/>
      <c r="R19" s="361"/>
      <c r="S19" s="361"/>
      <c r="T19" s="361"/>
      <c r="U19" s="361"/>
      <c r="V19" s="361"/>
      <c r="W19" s="362"/>
    </row>
    <row r="20" spans="1:23" ht="41.25" customHeight="1">
      <c r="A20" s="363"/>
      <c r="B20" s="364"/>
      <c r="C20" s="365"/>
      <c r="D20" s="366" t="s">
        <v>148</v>
      </c>
      <c r="E20" s="367"/>
      <c r="F20" s="368" t="s">
        <v>149</v>
      </c>
      <c r="G20" s="368"/>
      <c r="H20" s="369" t="s">
        <v>150</v>
      </c>
      <c r="I20" s="367"/>
      <c r="J20" s="368" t="s">
        <v>151</v>
      </c>
      <c r="K20" s="368"/>
      <c r="L20" s="368" t="s">
        <v>152</v>
      </c>
      <c r="M20" s="368"/>
      <c r="N20" s="368" t="s">
        <v>153</v>
      </c>
      <c r="O20" s="368"/>
      <c r="P20" s="368" t="s">
        <v>154</v>
      </c>
      <c r="Q20" s="368"/>
      <c r="R20" s="368" t="s">
        <v>155</v>
      </c>
      <c r="S20" s="368"/>
      <c r="T20" s="368" t="s">
        <v>156</v>
      </c>
      <c r="U20" s="370"/>
      <c r="V20" s="368" t="s">
        <v>157</v>
      </c>
      <c r="W20" s="371"/>
    </row>
    <row r="21" spans="1:23" ht="14.25" customHeight="1" thickBot="1">
      <c r="A21" s="372"/>
      <c r="B21" s="373"/>
      <c r="C21" s="374"/>
      <c r="D21" s="151" t="s">
        <v>158</v>
      </c>
      <c r="E21" s="152" t="s">
        <v>27</v>
      </c>
      <c r="F21" s="153" t="s">
        <v>26</v>
      </c>
      <c r="G21" s="152" t="s">
        <v>27</v>
      </c>
      <c r="H21" s="153" t="s">
        <v>26</v>
      </c>
      <c r="I21" s="152" t="s">
        <v>27</v>
      </c>
      <c r="J21" s="153" t="s">
        <v>26</v>
      </c>
      <c r="K21" s="152" t="s">
        <v>27</v>
      </c>
      <c r="L21" s="153" t="s">
        <v>26</v>
      </c>
      <c r="M21" s="152" t="s">
        <v>27</v>
      </c>
      <c r="N21" s="153" t="s">
        <v>26</v>
      </c>
      <c r="O21" s="152" t="s">
        <v>27</v>
      </c>
      <c r="P21" s="153" t="s">
        <v>26</v>
      </c>
      <c r="Q21" s="152" t="s">
        <v>27</v>
      </c>
      <c r="R21" s="153" t="s">
        <v>26</v>
      </c>
      <c r="S21" s="152" t="s">
        <v>27</v>
      </c>
      <c r="T21" s="153" t="s">
        <v>26</v>
      </c>
      <c r="U21" s="152" t="s">
        <v>27</v>
      </c>
      <c r="V21" s="153" t="s">
        <v>26</v>
      </c>
      <c r="W21" s="154" t="s">
        <v>27</v>
      </c>
    </row>
    <row r="22" spans="1:23" ht="21" customHeight="1">
      <c r="A22" s="341">
        <v>1</v>
      </c>
      <c r="B22" s="342" t="s">
        <v>28</v>
      </c>
      <c r="C22" s="375" t="s">
        <v>29</v>
      </c>
      <c r="D22" s="263">
        <v>12</v>
      </c>
      <c r="E22" s="264">
        <v>9</v>
      </c>
      <c r="F22" s="264">
        <v>6</v>
      </c>
      <c r="G22" s="264">
        <v>4</v>
      </c>
      <c r="H22" s="264">
        <v>67</v>
      </c>
      <c r="I22" s="264">
        <v>40</v>
      </c>
      <c r="J22" s="264">
        <v>71</v>
      </c>
      <c r="K22" s="264">
        <v>42</v>
      </c>
      <c r="L22" s="264">
        <v>2</v>
      </c>
      <c r="M22" s="264">
        <v>2</v>
      </c>
      <c r="N22" s="264">
        <v>3</v>
      </c>
      <c r="O22" s="264">
        <v>1</v>
      </c>
      <c r="P22" s="264">
        <v>5</v>
      </c>
      <c r="Q22" s="264">
        <v>4</v>
      </c>
      <c r="R22" s="264">
        <v>3</v>
      </c>
      <c r="S22" s="264">
        <v>3</v>
      </c>
      <c r="T22" s="264">
        <v>3</v>
      </c>
      <c r="U22" s="264">
        <v>1</v>
      </c>
      <c r="V22" s="264">
        <v>4</v>
      </c>
      <c r="W22" s="303">
        <v>2</v>
      </c>
    </row>
    <row r="23" spans="1:23" ht="21" customHeight="1">
      <c r="A23" s="376">
        <v>2</v>
      </c>
      <c r="B23" s="377" t="s">
        <v>30</v>
      </c>
      <c r="C23" s="378" t="s">
        <v>31</v>
      </c>
      <c r="D23" s="263">
        <v>8</v>
      </c>
      <c r="E23" s="264">
        <v>2</v>
      </c>
      <c r="F23" s="264">
        <v>5</v>
      </c>
      <c r="G23" s="264">
        <v>1</v>
      </c>
      <c r="H23" s="264">
        <v>22</v>
      </c>
      <c r="I23" s="264">
        <v>9</v>
      </c>
      <c r="J23" s="264">
        <v>25</v>
      </c>
      <c r="K23" s="264">
        <v>8</v>
      </c>
      <c r="L23" s="264">
        <v>2</v>
      </c>
      <c r="M23" s="264">
        <v>2</v>
      </c>
      <c r="N23" s="264">
        <v>2</v>
      </c>
      <c r="O23" s="264">
        <v>0</v>
      </c>
      <c r="P23" s="264">
        <v>11</v>
      </c>
      <c r="Q23" s="264">
        <v>4</v>
      </c>
      <c r="R23" s="264">
        <v>0</v>
      </c>
      <c r="S23" s="264">
        <v>0</v>
      </c>
      <c r="T23" s="264">
        <v>3</v>
      </c>
      <c r="U23" s="264">
        <v>1</v>
      </c>
      <c r="V23" s="264">
        <v>0</v>
      </c>
      <c r="W23" s="303">
        <v>0</v>
      </c>
    </row>
    <row r="24" spans="1:23" ht="21" customHeight="1">
      <c r="A24" s="376">
        <v>3</v>
      </c>
      <c r="B24" s="377" t="s">
        <v>32</v>
      </c>
      <c r="C24" s="378" t="s">
        <v>33</v>
      </c>
      <c r="D24" s="263">
        <v>2</v>
      </c>
      <c r="E24" s="264">
        <v>0</v>
      </c>
      <c r="F24" s="264">
        <v>2</v>
      </c>
      <c r="G24" s="264">
        <v>0</v>
      </c>
      <c r="H24" s="264">
        <v>7</v>
      </c>
      <c r="I24" s="264">
        <v>3</v>
      </c>
      <c r="J24" s="264">
        <v>9</v>
      </c>
      <c r="K24" s="264">
        <v>3</v>
      </c>
      <c r="L24" s="264">
        <v>0</v>
      </c>
      <c r="M24" s="264">
        <v>0</v>
      </c>
      <c r="N24" s="264">
        <v>0</v>
      </c>
      <c r="O24" s="264">
        <v>0</v>
      </c>
      <c r="P24" s="264">
        <v>1</v>
      </c>
      <c r="Q24" s="264">
        <v>1</v>
      </c>
      <c r="R24" s="264">
        <v>0</v>
      </c>
      <c r="S24" s="264">
        <v>0</v>
      </c>
      <c r="T24" s="264">
        <v>4</v>
      </c>
      <c r="U24" s="264">
        <v>0</v>
      </c>
      <c r="V24" s="264">
        <v>1</v>
      </c>
      <c r="W24" s="303">
        <v>0</v>
      </c>
    </row>
    <row r="25" spans="1:23" ht="21" customHeight="1">
      <c r="A25" s="376">
        <v>4</v>
      </c>
      <c r="B25" s="377" t="s">
        <v>34</v>
      </c>
      <c r="C25" s="378" t="s">
        <v>35</v>
      </c>
      <c r="D25" s="263">
        <v>2</v>
      </c>
      <c r="E25" s="264">
        <v>1</v>
      </c>
      <c r="F25" s="264">
        <v>2</v>
      </c>
      <c r="G25" s="264">
        <v>1</v>
      </c>
      <c r="H25" s="264">
        <v>12</v>
      </c>
      <c r="I25" s="264">
        <v>9</v>
      </c>
      <c r="J25" s="264">
        <v>9</v>
      </c>
      <c r="K25" s="264">
        <v>6</v>
      </c>
      <c r="L25" s="264">
        <v>5</v>
      </c>
      <c r="M25" s="264">
        <v>4</v>
      </c>
      <c r="N25" s="264">
        <v>1</v>
      </c>
      <c r="O25" s="264">
        <v>1</v>
      </c>
      <c r="P25" s="264">
        <v>3</v>
      </c>
      <c r="Q25" s="264">
        <v>2</v>
      </c>
      <c r="R25" s="264">
        <v>2</v>
      </c>
      <c r="S25" s="264">
        <v>2</v>
      </c>
      <c r="T25" s="264">
        <v>0</v>
      </c>
      <c r="U25" s="264">
        <v>0</v>
      </c>
      <c r="V25" s="264">
        <v>0</v>
      </c>
      <c r="W25" s="303">
        <v>0</v>
      </c>
    </row>
    <row r="26" spans="1:23" ht="21" customHeight="1">
      <c r="A26" s="376">
        <v>5</v>
      </c>
      <c r="B26" s="377" t="s">
        <v>36</v>
      </c>
      <c r="C26" s="378" t="s">
        <v>37</v>
      </c>
      <c r="D26" s="263">
        <v>4</v>
      </c>
      <c r="E26" s="264">
        <v>3</v>
      </c>
      <c r="F26" s="264">
        <v>1</v>
      </c>
      <c r="G26" s="264">
        <v>1</v>
      </c>
      <c r="H26" s="264">
        <v>9</v>
      </c>
      <c r="I26" s="264">
        <v>6</v>
      </c>
      <c r="J26" s="264">
        <v>9</v>
      </c>
      <c r="K26" s="264">
        <v>6</v>
      </c>
      <c r="L26" s="264">
        <v>1</v>
      </c>
      <c r="M26" s="264">
        <v>1</v>
      </c>
      <c r="N26" s="264">
        <v>1</v>
      </c>
      <c r="O26" s="264">
        <v>1</v>
      </c>
      <c r="P26" s="264">
        <v>2</v>
      </c>
      <c r="Q26" s="264">
        <v>0</v>
      </c>
      <c r="R26" s="264">
        <v>1</v>
      </c>
      <c r="S26" s="264">
        <v>1</v>
      </c>
      <c r="T26" s="264">
        <v>0</v>
      </c>
      <c r="U26" s="264">
        <v>0</v>
      </c>
      <c r="V26" s="264">
        <v>0</v>
      </c>
      <c r="W26" s="303">
        <v>0</v>
      </c>
    </row>
    <row r="27" spans="1:23" ht="21" customHeight="1">
      <c r="A27" s="376">
        <v>6</v>
      </c>
      <c r="B27" s="377" t="s">
        <v>38</v>
      </c>
      <c r="C27" s="378" t="s">
        <v>39</v>
      </c>
      <c r="D27" s="263">
        <v>2</v>
      </c>
      <c r="E27" s="264">
        <v>2</v>
      </c>
      <c r="F27" s="264">
        <v>0</v>
      </c>
      <c r="G27" s="264">
        <v>0</v>
      </c>
      <c r="H27" s="264">
        <v>10</v>
      </c>
      <c r="I27" s="264">
        <v>8</v>
      </c>
      <c r="J27" s="264">
        <v>7</v>
      </c>
      <c r="K27" s="264">
        <v>5</v>
      </c>
      <c r="L27" s="264">
        <v>3</v>
      </c>
      <c r="M27" s="264">
        <v>3</v>
      </c>
      <c r="N27" s="264">
        <v>0</v>
      </c>
      <c r="O27" s="264">
        <v>0</v>
      </c>
      <c r="P27" s="264">
        <v>4</v>
      </c>
      <c r="Q27" s="264">
        <v>3</v>
      </c>
      <c r="R27" s="264">
        <v>0</v>
      </c>
      <c r="S27" s="264">
        <v>0</v>
      </c>
      <c r="T27" s="264">
        <v>0</v>
      </c>
      <c r="U27" s="264">
        <v>0</v>
      </c>
      <c r="V27" s="264">
        <v>1</v>
      </c>
      <c r="W27" s="303">
        <v>1</v>
      </c>
    </row>
    <row r="28" spans="1:23" ht="21" customHeight="1">
      <c r="A28" s="376">
        <v>7</v>
      </c>
      <c r="B28" s="377" t="s">
        <v>40</v>
      </c>
      <c r="C28" s="378" t="s">
        <v>41</v>
      </c>
      <c r="D28" s="263">
        <v>9</v>
      </c>
      <c r="E28" s="264">
        <v>6</v>
      </c>
      <c r="F28" s="264">
        <v>5</v>
      </c>
      <c r="G28" s="264">
        <v>3</v>
      </c>
      <c r="H28" s="264">
        <v>42</v>
      </c>
      <c r="I28" s="264">
        <v>22</v>
      </c>
      <c r="J28" s="264">
        <v>45</v>
      </c>
      <c r="K28" s="264">
        <v>24</v>
      </c>
      <c r="L28" s="264">
        <v>2</v>
      </c>
      <c r="M28" s="264">
        <v>1</v>
      </c>
      <c r="N28" s="264">
        <v>1</v>
      </c>
      <c r="O28" s="264">
        <v>1</v>
      </c>
      <c r="P28" s="264">
        <v>7</v>
      </c>
      <c r="Q28" s="264">
        <v>4</v>
      </c>
      <c r="R28" s="264">
        <v>6</v>
      </c>
      <c r="S28" s="264">
        <v>4</v>
      </c>
      <c r="T28" s="264">
        <v>3</v>
      </c>
      <c r="U28" s="264">
        <v>1</v>
      </c>
      <c r="V28" s="264">
        <v>4</v>
      </c>
      <c r="W28" s="303">
        <v>3</v>
      </c>
    </row>
    <row r="29" spans="1:23" ht="21" customHeight="1">
      <c r="A29" s="376">
        <v>8</v>
      </c>
      <c r="B29" s="377" t="s">
        <v>28</v>
      </c>
      <c r="C29" s="378" t="s">
        <v>42</v>
      </c>
      <c r="D29" s="263">
        <v>7</v>
      </c>
      <c r="E29" s="264">
        <v>4</v>
      </c>
      <c r="F29" s="264">
        <v>6</v>
      </c>
      <c r="G29" s="264">
        <v>4</v>
      </c>
      <c r="H29" s="264">
        <v>27</v>
      </c>
      <c r="I29" s="264">
        <v>19</v>
      </c>
      <c r="J29" s="264">
        <v>32</v>
      </c>
      <c r="K29" s="264">
        <v>22</v>
      </c>
      <c r="L29" s="264">
        <v>1</v>
      </c>
      <c r="M29" s="264">
        <v>1</v>
      </c>
      <c r="N29" s="264">
        <v>1</v>
      </c>
      <c r="O29" s="264">
        <v>0</v>
      </c>
      <c r="P29" s="264">
        <v>3</v>
      </c>
      <c r="Q29" s="264">
        <v>2</v>
      </c>
      <c r="R29" s="264">
        <v>2</v>
      </c>
      <c r="S29" s="264">
        <v>2</v>
      </c>
      <c r="T29" s="264">
        <v>2</v>
      </c>
      <c r="U29" s="264">
        <v>0</v>
      </c>
      <c r="V29" s="264">
        <v>4</v>
      </c>
      <c r="W29" s="303">
        <v>3</v>
      </c>
    </row>
    <row r="30" spans="1:23" ht="21" customHeight="1" thickBot="1">
      <c r="A30" s="379">
        <v>9</v>
      </c>
      <c r="B30" s="380" t="s">
        <v>43</v>
      </c>
      <c r="C30" s="381" t="s">
        <v>44</v>
      </c>
      <c r="D30" s="263">
        <v>13</v>
      </c>
      <c r="E30" s="264">
        <v>4</v>
      </c>
      <c r="F30" s="264">
        <v>4</v>
      </c>
      <c r="G30" s="264">
        <v>2</v>
      </c>
      <c r="H30" s="264">
        <v>36</v>
      </c>
      <c r="I30" s="264">
        <v>19</v>
      </c>
      <c r="J30" s="264">
        <v>34</v>
      </c>
      <c r="K30" s="264">
        <v>17</v>
      </c>
      <c r="L30" s="264">
        <v>6</v>
      </c>
      <c r="M30" s="264">
        <v>4</v>
      </c>
      <c r="N30" s="264">
        <v>2</v>
      </c>
      <c r="O30" s="264">
        <v>0</v>
      </c>
      <c r="P30" s="264">
        <v>9</v>
      </c>
      <c r="Q30" s="264">
        <v>4</v>
      </c>
      <c r="R30" s="264">
        <v>4</v>
      </c>
      <c r="S30" s="264">
        <v>2</v>
      </c>
      <c r="T30" s="264">
        <v>1</v>
      </c>
      <c r="U30" s="264">
        <v>0</v>
      </c>
      <c r="V30" s="264">
        <v>1</v>
      </c>
      <c r="W30" s="303">
        <v>1</v>
      </c>
    </row>
    <row r="31" spans="1:23" ht="21" customHeight="1" thickBot="1">
      <c r="A31" s="382" t="s">
        <v>73</v>
      </c>
      <c r="B31" s="383"/>
      <c r="C31" s="384"/>
      <c r="D31" s="355">
        <f aca="true" t="shared" si="1" ref="D31:W31">D22+D23+D24+D25+D26+D27+D28+D29+D30</f>
        <v>59</v>
      </c>
      <c r="E31" s="385">
        <f t="shared" si="1"/>
        <v>31</v>
      </c>
      <c r="F31" s="385">
        <f t="shared" si="1"/>
        <v>31</v>
      </c>
      <c r="G31" s="385">
        <f t="shared" si="1"/>
        <v>16</v>
      </c>
      <c r="H31" s="385">
        <f t="shared" si="1"/>
        <v>232</v>
      </c>
      <c r="I31" s="385">
        <f t="shared" si="1"/>
        <v>135</v>
      </c>
      <c r="J31" s="385">
        <f t="shared" si="1"/>
        <v>241</v>
      </c>
      <c r="K31" s="385">
        <f t="shared" si="1"/>
        <v>133</v>
      </c>
      <c r="L31" s="385">
        <f t="shared" si="1"/>
        <v>22</v>
      </c>
      <c r="M31" s="385">
        <f t="shared" si="1"/>
        <v>18</v>
      </c>
      <c r="N31" s="385">
        <f t="shared" si="1"/>
        <v>11</v>
      </c>
      <c r="O31" s="385">
        <f t="shared" si="1"/>
        <v>4</v>
      </c>
      <c r="P31" s="385">
        <f t="shared" si="1"/>
        <v>45</v>
      </c>
      <c r="Q31" s="385">
        <f t="shared" si="1"/>
        <v>24</v>
      </c>
      <c r="R31" s="385">
        <f t="shared" si="1"/>
        <v>18</v>
      </c>
      <c r="S31" s="385">
        <f t="shared" si="1"/>
        <v>14</v>
      </c>
      <c r="T31" s="385">
        <f t="shared" si="1"/>
        <v>16</v>
      </c>
      <c r="U31" s="385">
        <f t="shared" si="1"/>
        <v>3</v>
      </c>
      <c r="V31" s="385">
        <f t="shared" si="1"/>
        <v>15</v>
      </c>
      <c r="W31" s="386">
        <f t="shared" si="1"/>
        <v>10</v>
      </c>
    </row>
    <row r="33" spans="6:11" ht="12.75">
      <c r="F33" s="311">
        <f>F31+H31</f>
        <v>263</v>
      </c>
      <c r="G33" s="311">
        <f>G31+I31</f>
        <v>151</v>
      </c>
      <c r="J33" s="311">
        <f>J31+L31</f>
        <v>263</v>
      </c>
      <c r="K33" s="311">
        <f>K31+M31</f>
        <v>151</v>
      </c>
    </row>
  </sheetData>
  <sheetProtection/>
  <mergeCells count="39">
    <mergeCell ref="A31:C31"/>
    <mergeCell ref="L20:M20"/>
    <mergeCell ref="N20:O20"/>
    <mergeCell ref="P20:Q20"/>
    <mergeCell ref="R20:S20"/>
    <mergeCell ref="T20:U20"/>
    <mergeCell ref="V20:W20"/>
    <mergeCell ref="AD6:AE6"/>
    <mergeCell ref="A17:C17"/>
    <mergeCell ref="A19:A21"/>
    <mergeCell ref="B19:B21"/>
    <mergeCell ref="C19:C21"/>
    <mergeCell ref="D19:W19"/>
    <mergeCell ref="D20:E20"/>
    <mergeCell ref="F20:G20"/>
    <mergeCell ref="H20:I20"/>
    <mergeCell ref="J20:K20"/>
    <mergeCell ref="R6:S6"/>
    <mergeCell ref="T6:U6"/>
    <mergeCell ref="V6:W6"/>
    <mergeCell ref="X6:Y6"/>
    <mergeCell ref="Z6:AA6"/>
    <mergeCell ref="AB6:AC6"/>
    <mergeCell ref="F6:G6"/>
    <mergeCell ref="H6:I6"/>
    <mergeCell ref="J6:K6"/>
    <mergeCell ref="L6:M6"/>
    <mergeCell ref="N6:O6"/>
    <mergeCell ref="P6:Q6"/>
    <mergeCell ref="A2:E3"/>
    <mergeCell ref="F2:AE2"/>
    <mergeCell ref="F3:Q3"/>
    <mergeCell ref="R3:AE3"/>
    <mergeCell ref="A4:AA4"/>
    <mergeCell ref="A5:A7"/>
    <mergeCell ref="B5:B7"/>
    <mergeCell ref="C5:C7"/>
    <mergeCell ref="D5:E6"/>
    <mergeCell ref="F5:AE5"/>
  </mergeCells>
  <printOptions/>
  <pageMargins left="0.35433070866141736" right="0.4330708661417323" top="0.24" bottom="0.32" header="0.19" footer="0.2"/>
  <pageSetup horizontalDpi="300" verticalDpi="3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9"/>
  <sheetViews>
    <sheetView zoomScale="80" zoomScaleNormal="80" zoomScalePageLayoutView="0" workbookViewId="0" topLeftCell="A1">
      <selection activeCell="V21" sqref="V21:W22"/>
    </sheetView>
  </sheetViews>
  <sheetFormatPr defaultColWidth="9.00390625" defaultRowHeight="12.75"/>
  <cols>
    <col min="1" max="1" width="4.375" style="388" customWidth="1"/>
    <col min="2" max="2" width="16.00390625" style="388" customWidth="1"/>
    <col min="3" max="3" width="9.125" style="388" customWidth="1"/>
    <col min="4" max="18" width="10.75390625" style="388" customWidth="1"/>
    <col min="19" max="19" width="10.375" style="388" customWidth="1"/>
    <col min="20" max="16384" width="9.125" style="388" customWidth="1"/>
  </cols>
  <sheetData>
    <row r="1" spans="1:17" ht="19.5" customHeight="1">
      <c r="A1" s="387"/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</row>
    <row r="2" spans="1:19" s="311" customFormat="1" ht="25.5" customHeight="1">
      <c r="A2" s="389" t="s">
        <v>56</v>
      </c>
      <c r="B2" s="389"/>
      <c r="C2" s="389"/>
      <c r="D2" s="389"/>
      <c r="E2" s="313" t="s">
        <v>159</v>
      </c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</row>
    <row r="3" spans="1:19" s="311" customFormat="1" ht="15.75" customHeight="1">
      <c r="A3" s="390"/>
      <c r="B3" s="390"/>
      <c r="C3" s="390"/>
      <c r="D3" s="390"/>
      <c r="E3" s="315" t="str">
        <f>'ogolne (12)'!H3</f>
        <v>od 01 grudnia 2022 roku</v>
      </c>
      <c r="F3" s="391"/>
      <c r="G3" s="391"/>
      <c r="H3" s="391"/>
      <c r="I3" s="391"/>
      <c r="J3" s="391"/>
      <c r="K3" s="391"/>
      <c r="L3" s="316" t="str">
        <f>'ogolne (12)'!T3</f>
        <v>do 31 grudnia 2022 roku</v>
      </c>
      <c r="M3" s="317"/>
      <c r="N3" s="317"/>
      <c r="O3" s="317"/>
      <c r="P3" s="317"/>
      <c r="Q3" s="317"/>
      <c r="R3" s="317"/>
      <c r="S3" s="317"/>
    </row>
    <row r="4" spans="1:18" s="311" customFormat="1" ht="13.5" customHeight="1" thickBot="1">
      <c r="A4" s="392"/>
      <c r="B4" s="392"/>
      <c r="C4" s="392"/>
      <c r="D4" s="392"/>
      <c r="E4" s="389"/>
      <c r="F4" s="389"/>
      <c r="G4" s="389"/>
      <c r="H4" s="389"/>
      <c r="I4" s="389"/>
      <c r="J4" s="389"/>
      <c r="K4" s="389"/>
      <c r="L4" s="393"/>
      <c r="M4" s="393"/>
      <c r="N4" s="393"/>
      <c r="O4" s="393"/>
      <c r="P4" s="393"/>
      <c r="Q4" s="393"/>
      <c r="R4" s="393"/>
    </row>
    <row r="5" spans="1:19" ht="16.5" customHeight="1" thickBot="1">
      <c r="A5" s="94" t="s">
        <v>160</v>
      </c>
      <c r="B5" s="96" t="s">
        <v>5</v>
      </c>
      <c r="C5" s="394" t="s">
        <v>161</v>
      </c>
      <c r="D5" s="395" t="s">
        <v>162</v>
      </c>
      <c r="E5" s="396" t="s">
        <v>163</v>
      </c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7"/>
      <c r="S5" s="398"/>
    </row>
    <row r="6" spans="1:19" ht="18" customHeight="1">
      <c r="A6" s="98"/>
      <c r="B6" s="399"/>
      <c r="C6" s="400"/>
      <c r="D6" s="401"/>
      <c r="E6" s="402" t="s">
        <v>164</v>
      </c>
      <c r="F6" s="100"/>
      <c r="G6" s="100" t="s">
        <v>165</v>
      </c>
      <c r="H6" s="46" t="s">
        <v>93</v>
      </c>
      <c r="I6" s="403"/>
      <c r="J6" s="403"/>
      <c r="K6" s="403"/>
      <c r="L6" s="403"/>
      <c r="M6" s="403"/>
      <c r="N6" s="403"/>
      <c r="O6" s="403"/>
      <c r="P6" s="403"/>
      <c r="Q6" s="47"/>
      <c r="R6" s="46" t="s">
        <v>166</v>
      </c>
      <c r="S6" s="404" t="s">
        <v>167</v>
      </c>
    </row>
    <row r="7" spans="1:19" ht="63" customHeight="1">
      <c r="A7" s="98"/>
      <c r="B7" s="399"/>
      <c r="C7" s="400"/>
      <c r="D7" s="401"/>
      <c r="E7" s="405" t="s">
        <v>168</v>
      </c>
      <c r="F7" s="406" t="s">
        <v>169</v>
      </c>
      <c r="G7" s="407"/>
      <c r="H7" s="408" t="s">
        <v>170</v>
      </c>
      <c r="I7" s="408" t="s">
        <v>99</v>
      </c>
      <c r="J7" s="408" t="s">
        <v>102</v>
      </c>
      <c r="K7" s="408" t="s">
        <v>171</v>
      </c>
      <c r="L7" s="408" t="s">
        <v>172</v>
      </c>
      <c r="M7" s="408" t="s">
        <v>173</v>
      </c>
      <c r="N7" s="408" t="s">
        <v>174</v>
      </c>
      <c r="O7" s="408" t="s">
        <v>175</v>
      </c>
      <c r="P7" s="408" t="s">
        <v>176</v>
      </c>
      <c r="Q7" s="408" t="s">
        <v>177</v>
      </c>
      <c r="R7" s="409"/>
      <c r="S7" s="404"/>
    </row>
    <row r="8" spans="1:19" s="311" customFormat="1" ht="24" customHeight="1">
      <c r="A8" s="341">
        <v>1</v>
      </c>
      <c r="B8" s="410" t="s">
        <v>28</v>
      </c>
      <c r="C8" s="411" t="s">
        <v>29</v>
      </c>
      <c r="D8" s="412">
        <f aca="true" t="shared" si="0" ref="D8:D17">E8+F8+H8+I8+J8+M8+N8+O8+P8+K8+Q8+R8+L8+S8</f>
        <v>20</v>
      </c>
      <c r="E8" s="413">
        <v>6</v>
      </c>
      <c r="F8" s="414">
        <v>13</v>
      </c>
      <c r="G8" s="415">
        <v>1</v>
      </c>
      <c r="H8" s="415">
        <v>0</v>
      </c>
      <c r="I8" s="415">
        <v>0</v>
      </c>
      <c r="J8" s="415">
        <v>1</v>
      </c>
      <c r="K8" s="415">
        <v>0</v>
      </c>
      <c r="L8" s="415">
        <v>0</v>
      </c>
      <c r="M8" s="415">
        <v>0</v>
      </c>
      <c r="N8" s="415">
        <v>0</v>
      </c>
      <c r="O8" s="415">
        <v>0</v>
      </c>
      <c r="P8" s="415">
        <v>0</v>
      </c>
      <c r="Q8" s="415">
        <v>0</v>
      </c>
      <c r="R8" s="415">
        <v>0</v>
      </c>
      <c r="S8" s="415">
        <v>0</v>
      </c>
    </row>
    <row r="9" spans="1:19" s="311" customFormat="1" ht="24" customHeight="1">
      <c r="A9" s="345">
        <v>2</v>
      </c>
      <c r="B9" s="416" t="s">
        <v>30</v>
      </c>
      <c r="C9" s="417" t="s">
        <v>31</v>
      </c>
      <c r="D9" s="418">
        <f t="shared" si="0"/>
        <v>2</v>
      </c>
      <c r="E9" s="413">
        <v>1</v>
      </c>
      <c r="F9" s="414">
        <v>1</v>
      </c>
      <c r="G9" s="415">
        <v>0</v>
      </c>
      <c r="H9" s="415">
        <v>0</v>
      </c>
      <c r="I9" s="415">
        <v>0</v>
      </c>
      <c r="J9" s="415">
        <v>0</v>
      </c>
      <c r="K9" s="415">
        <v>0</v>
      </c>
      <c r="L9" s="415">
        <v>0</v>
      </c>
      <c r="M9" s="415">
        <v>0</v>
      </c>
      <c r="N9" s="415">
        <v>0</v>
      </c>
      <c r="O9" s="415">
        <v>0</v>
      </c>
      <c r="P9" s="415">
        <v>0</v>
      </c>
      <c r="Q9" s="415">
        <v>0</v>
      </c>
      <c r="R9" s="415">
        <v>0</v>
      </c>
      <c r="S9" s="415">
        <v>0</v>
      </c>
    </row>
    <row r="10" spans="1:19" s="311" customFormat="1" ht="24" customHeight="1">
      <c r="A10" s="345">
        <v>3</v>
      </c>
      <c r="B10" s="416" t="s">
        <v>32</v>
      </c>
      <c r="C10" s="417" t="s">
        <v>33</v>
      </c>
      <c r="D10" s="418">
        <f t="shared" si="0"/>
        <v>1</v>
      </c>
      <c r="E10" s="413">
        <v>0</v>
      </c>
      <c r="F10" s="414">
        <v>0</v>
      </c>
      <c r="G10" s="415">
        <v>0</v>
      </c>
      <c r="H10" s="415">
        <v>0</v>
      </c>
      <c r="I10" s="415">
        <v>0</v>
      </c>
      <c r="J10" s="415">
        <v>0</v>
      </c>
      <c r="K10" s="415">
        <v>0</v>
      </c>
      <c r="L10" s="415">
        <v>0</v>
      </c>
      <c r="M10" s="415">
        <v>0</v>
      </c>
      <c r="N10" s="415">
        <v>0</v>
      </c>
      <c r="O10" s="415">
        <v>0</v>
      </c>
      <c r="P10" s="415">
        <v>0</v>
      </c>
      <c r="Q10" s="415">
        <v>0</v>
      </c>
      <c r="R10" s="415">
        <v>0</v>
      </c>
      <c r="S10" s="415">
        <v>1</v>
      </c>
    </row>
    <row r="11" spans="1:19" s="311" customFormat="1" ht="24" customHeight="1">
      <c r="A11" s="345">
        <v>4</v>
      </c>
      <c r="B11" s="416" t="s">
        <v>34</v>
      </c>
      <c r="C11" s="417" t="s">
        <v>35</v>
      </c>
      <c r="D11" s="418">
        <f t="shared" si="0"/>
        <v>0</v>
      </c>
      <c r="E11" s="413">
        <v>0</v>
      </c>
      <c r="F11" s="414">
        <v>0</v>
      </c>
      <c r="G11" s="415">
        <v>0</v>
      </c>
      <c r="H11" s="415">
        <v>0</v>
      </c>
      <c r="I11" s="415">
        <v>0</v>
      </c>
      <c r="J11" s="415">
        <v>0</v>
      </c>
      <c r="K11" s="415">
        <v>0</v>
      </c>
      <c r="L11" s="415">
        <v>0</v>
      </c>
      <c r="M11" s="415">
        <v>0</v>
      </c>
      <c r="N11" s="415">
        <v>0</v>
      </c>
      <c r="O11" s="415">
        <v>0</v>
      </c>
      <c r="P11" s="415">
        <v>0</v>
      </c>
      <c r="Q11" s="415">
        <v>0</v>
      </c>
      <c r="R11" s="415">
        <v>0</v>
      </c>
      <c r="S11" s="415">
        <v>0</v>
      </c>
    </row>
    <row r="12" spans="1:19" s="311" customFormat="1" ht="24" customHeight="1">
      <c r="A12" s="345">
        <v>5</v>
      </c>
      <c r="B12" s="416" t="s">
        <v>36</v>
      </c>
      <c r="C12" s="417" t="s">
        <v>37</v>
      </c>
      <c r="D12" s="418">
        <f t="shared" si="0"/>
        <v>2</v>
      </c>
      <c r="E12" s="413">
        <v>1</v>
      </c>
      <c r="F12" s="414">
        <v>0</v>
      </c>
      <c r="G12" s="415">
        <v>1</v>
      </c>
      <c r="H12" s="415">
        <v>1</v>
      </c>
      <c r="I12" s="415">
        <v>0</v>
      </c>
      <c r="J12" s="415">
        <v>0</v>
      </c>
      <c r="K12" s="415">
        <v>0</v>
      </c>
      <c r="L12" s="415">
        <v>0</v>
      </c>
      <c r="M12" s="415">
        <v>0</v>
      </c>
      <c r="N12" s="415">
        <v>0</v>
      </c>
      <c r="O12" s="415">
        <v>0</v>
      </c>
      <c r="P12" s="415">
        <v>0</v>
      </c>
      <c r="Q12" s="415">
        <v>0</v>
      </c>
      <c r="R12" s="415">
        <v>0</v>
      </c>
      <c r="S12" s="415">
        <v>0</v>
      </c>
    </row>
    <row r="13" spans="1:19" s="311" customFormat="1" ht="24" customHeight="1">
      <c r="A13" s="345">
        <v>6</v>
      </c>
      <c r="B13" s="416" t="s">
        <v>38</v>
      </c>
      <c r="C13" s="417" t="s">
        <v>39</v>
      </c>
      <c r="D13" s="418">
        <f t="shared" si="0"/>
        <v>0</v>
      </c>
      <c r="E13" s="413">
        <v>0</v>
      </c>
      <c r="F13" s="414">
        <v>0</v>
      </c>
      <c r="G13" s="415">
        <v>0</v>
      </c>
      <c r="H13" s="415">
        <v>0</v>
      </c>
      <c r="I13" s="415">
        <v>0</v>
      </c>
      <c r="J13" s="415">
        <v>0</v>
      </c>
      <c r="K13" s="415">
        <v>0</v>
      </c>
      <c r="L13" s="415">
        <v>0</v>
      </c>
      <c r="M13" s="415">
        <v>0</v>
      </c>
      <c r="N13" s="415">
        <v>0</v>
      </c>
      <c r="O13" s="415">
        <v>0</v>
      </c>
      <c r="P13" s="415">
        <v>0</v>
      </c>
      <c r="Q13" s="415">
        <v>0</v>
      </c>
      <c r="R13" s="415">
        <v>0</v>
      </c>
      <c r="S13" s="415">
        <v>0</v>
      </c>
    </row>
    <row r="14" spans="1:19" s="311" customFormat="1" ht="24" customHeight="1">
      <c r="A14" s="345">
        <v>7</v>
      </c>
      <c r="B14" s="416" t="s">
        <v>40</v>
      </c>
      <c r="C14" s="417" t="s">
        <v>41</v>
      </c>
      <c r="D14" s="418">
        <f t="shared" si="0"/>
        <v>5</v>
      </c>
      <c r="E14" s="413">
        <v>1</v>
      </c>
      <c r="F14" s="414">
        <v>1</v>
      </c>
      <c r="G14" s="415">
        <v>3</v>
      </c>
      <c r="H14" s="415">
        <v>0</v>
      </c>
      <c r="I14" s="415">
        <v>0</v>
      </c>
      <c r="J14" s="415">
        <v>3</v>
      </c>
      <c r="K14" s="415">
        <v>0</v>
      </c>
      <c r="L14" s="415">
        <v>0</v>
      </c>
      <c r="M14" s="415">
        <v>0</v>
      </c>
      <c r="N14" s="415">
        <v>0</v>
      </c>
      <c r="O14" s="415">
        <v>0</v>
      </c>
      <c r="P14" s="415">
        <v>0</v>
      </c>
      <c r="Q14" s="415">
        <v>0</v>
      </c>
      <c r="R14" s="415">
        <v>0</v>
      </c>
      <c r="S14" s="415">
        <v>0</v>
      </c>
    </row>
    <row r="15" spans="1:19" s="311" customFormat="1" ht="24" customHeight="1">
      <c r="A15" s="345">
        <v>8</v>
      </c>
      <c r="B15" s="416" t="s">
        <v>28</v>
      </c>
      <c r="C15" s="417" t="s">
        <v>42</v>
      </c>
      <c r="D15" s="418">
        <f t="shared" si="0"/>
        <v>1</v>
      </c>
      <c r="E15" s="413">
        <v>1</v>
      </c>
      <c r="F15" s="414">
        <v>0</v>
      </c>
      <c r="G15" s="415">
        <v>0</v>
      </c>
      <c r="H15" s="415">
        <v>0</v>
      </c>
      <c r="I15" s="415">
        <v>0</v>
      </c>
      <c r="J15" s="415">
        <v>0</v>
      </c>
      <c r="K15" s="415">
        <v>0</v>
      </c>
      <c r="L15" s="415">
        <v>0</v>
      </c>
      <c r="M15" s="415">
        <v>0</v>
      </c>
      <c r="N15" s="415">
        <v>0</v>
      </c>
      <c r="O15" s="415">
        <v>0</v>
      </c>
      <c r="P15" s="415">
        <v>0</v>
      </c>
      <c r="Q15" s="415">
        <v>0</v>
      </c>
      <c r="R15" s="415">
        <v>0</v>
      </c>
      <c r="S15" s="415">
        <v>0</v>
      </c>
    </row>
    <row r="16" spans="1:19" s="311" customFormat="1" ht="24" customHeight="1">
      <c r="A16" s="345">
        <v>9</v>
      </c>
      <c r="B16" s="416" t="s">
        <v>43</v>
      </c>
      <c r="C16" s="417" t="s">
        <v>44</v>
      </c>
      <c r="D16" s="418">
        <f t="shared" si="0"/>
        <v>2</v>
      </c>
      <c r="E16" s="413">
        <v>1</v>
      </c>
      <c r="F16" s="414">
        <v>1</v>
      </c>
      <c r="G16" s="415">
        <v>0</v>
      </c>
      <c r="H16" s="415">
        <v>0</v>
      </c>
      <c r="I16" s="415">
        <v>0</v>
      </c>
      <c r="J16" s="415">
        <v>0</v>
      </c>
      <c r="K16" s="415">
        <v>0</v>
      </c>
      <c r="L16" s="415">
        <v>0</v>
      </c>
      <c r="M16" s="415">
        <v>0</v>
      </c>
      <c r="N16" s="415">
        <v>0</v>
      </c>
      <c r="O16" s="415">
        <v>0</v>
      </c>
      <c r="P16" s="415">
        <v>0</v>
      </c>
      <c r="Q16" s="415">
        <v>0</v>
      </c>
      <c r="R16" s="415">
        <v>0</v>
      </c>
      <c r="S16" s="415">
        <v>0</v>
      </c>
    </row>
    <row r="17" spans="1:19" s="311" customFormat="1" ht="24" customHeight="1" thickBot="1">
      <c r="A17" s="341">
        <v>10</v>
      </c>
      <c r="B17" s="410" t="s">
        <v>178</v>
      </c>
      <c r="C17" s="419" t="s">
        <v>179</v>
      </c>
      <c r="D17" s="420">
        <f t="shared" si="0"/>
        <v>0</v>
      </c>
      <c r="E17" s="421">
        <v>0</v>
      </c>
      <c r="F17" s="422">
        <v>0</v>
      </c>
      <c r="G17" s="422">
        <v>0</v>
      </c>
      <c r="H17" s="422">
        <v>0</v>
      </c>
      <c r="I17" s="422">
        <v>0</v>
      </c>
      <c r="J17" s="422">
        <v>0</v>
      </c>
      <c r="K17" s="422">
        <v>0</v>
      </c>
      <c r="L17" s="422">
        <v>0</v>
      </c>
      <c r="M17" s="422">
        <v>0</v>
      </c>
      <c r="N17" s="422">
        <v>0</v>
      </c>
      <c r="O17" s="422">
        <v>0</v>
      </c>
      <c r="P17" s="422">
        <v>0</v>
      </c>
      <c r="Q17" s="422">
        <v>0</v>
      </c>
      <c r="R17" s="422">
        <v>0</v>
      </c>
      <c r="S17" s="422">
        <v>0</v>
      </c>
    </row>
    <row r="18" spans="1:19" ht="25.5" customHeight="1" thickBot="1">
      <c r="A18" s="423" t="s">
        <v>146</v>
      </c>
      <c r="B18" s="182"/>
      <c r="C18" s="182"/>
      <c r="D18" s="216">
        <f aca="true" t="shared" si="1" ref="D18:S18">D8+D9+D10+D11+D12+D13+D14+D15+D16+D17</f>
        <v>33</v>
      </c>
      <c r="E18" s="216">
        <f t="shared" si="1"/>
        <v>11</v>
      </c>
      <c r="F18" s="216">
        <f t="shared" si="1"/>
        <v>16</v>
      </c>
      <c r="G18" s="216">
        <f t="shared" si="1"/>
        <v>5</v>
      </c>
      <c r="H18" s="216">
        <f t="shared" si="1"/>
        <v>1</v>
      </c>
      <c r="I18" s="216">
        <f t="shared" si="1"/>
        <v>0</v>
      </c>
      <c r="J18" s="216">
        <f t="shared" si="1"/>
        <v>4</v>
      </c>
      <c r="K18" s="216">
        <f t="shared" si="1"/>
        <v>0</v>
      </c>
      <c r="L18" s="216">
        <f t="shared" si="1"/>
        <v>0</v>
      </c>
      <c r="M18" s="216">
        <f t="shared" si="1"/>
        <v>0</v>
      </c>
      <c r="N18" s="216">
        <f t="shared" si="1"/>
        <v>0</v>
      </c>
      <c r="O18" s="424">
        <f t="shared" si="1"/>
        <v>0</v>
      </c>
      <c r="P18" s="424">
        <f t="shared" si="1"/>
        <v>0</v>
      </c>
      <c r="Q18" s="424">
        <f t="shared" si="1"/>
        <v>0</v>
      </c>
      <c r="R18" s="424">
        <f t="shared" si="1"/>
        <v>0</v>
      </c>
      <c r="S18" s="216">
        <f t="shared" si="1"/>
        <v>1</v>
      </c>
    </row>
    <row r="19" ht="18.75" customHeight="1">
      <c r="E19" s="388">
        <f>E18+F18</f>
        <v>27</v>
      </c>
    </row>
    <row r="20" ht="18.75" customHeight="1"/>
    <row r="21" ht="18.75" customHeight="1"/>
    <row r="22" ht="18.75" customHeight="1"/>
    <row r="23" ht="18.75" customHeight="1"/>
    <row r="24" ht="18.75" customHeight="1"/>
  </sheetData>
  <sheetProtection/>
  <mergeCells count="16">
    <mergeCell ref="E6:F6"/>
    <mergeCell ref="G6:G7"/>
    <mergeCell ref="H6:Q6"/>
    <mergeCell ref="R6:R7"/>
    <mergeCell ref="S6:S7"/>
    <mergeCell ref="A18:C18"/>
    <mergeCell ref="A2:D3"/>
    <mergeCell ref="E2:S2"/>
    <mergeCell ref="E3:K3"/>
    <mergeCell ref="L3:S3"/>
    <mergeCell ref="A4:R4"/>
    <mergeCell ref="A5:A7"/>
    <mergeCell ref="B5:B7"/>
    <mergeCell ref="C5:C7"/>
    <mergeCell ref="D5:D7"/>
    <mergeCell ref="E5:S5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Oblizajek</dc:creator>
  <cp:keywords/>
  <dc:description/>
  <cp:lastModifiedBy>Tomasz Oblizajek</cp:lastModifiedBy>
  <dcterms:created xsi:type="dcterms:W3CDTF">2023-01-30T09:42:16Z</dcterms:created>
  <dcterms:modified xsi:type="dcterms:W3CDTF">2023-01-30T09:42:49Z</dcterms:modified>
  <cp:category/>
  <cp:version/>
  <cp:contentType/>
  <cp:contentStatus/>
</cp:coreProperties>
</file>