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4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(1)'!$A$1:$S$20</definedName>
    <definedName name="_xlnm.Print_Area" localSheetId="1">'wiek,wyk,czas,staz (1)'!$A$1:$AE$30</definedName>
    <definedName name="_xlnm.Print_Area" localSheetId="3">'zarejestrowani (1)'!$A$1:$AE$31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<sst xmlns="http://schemas.openxmlformats.org/spreadsheetml/2006/main" count="573" uniqueCount="180">
  <si>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</si>
  <si>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</si>
  <si>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</si>
  <si>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</si>
  <si>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</si>
  <si>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</si>
  <si>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</si>
  <si>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</si>
  <si>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</si>
  <si>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</si>
  <si>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</si>
  <si>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</si>
  <si>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</si>
  <si>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</si>
  <si>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</si>
  <si>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</si>
  <si>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</si>
  <si>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</si>
  <si>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</si>
  <si>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</si>
  <si>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</si>
  <si>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</si>
  <si>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</si>
  <si>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</si>
  <si>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</si>
  <si>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</si>
  <si>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</si>
  <si>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</si>
  <si>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</si>
  <si>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</si>
  <si>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</si>
  <si>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</si>
  <si>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</si>
  <si>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</si>
  <si>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</si>
  <si>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</si>
  <si>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</si>
  <si>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</si>
  <si>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</si>
  <si>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</si>
  <si>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</si>
  <si>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</si>
  <si>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</si>
  <si>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</si>
  <si>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</si>
  <si>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</si>
  <si>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</si>
  <si>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</si>
  <si>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</si>
  <si>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</si>
  <si>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</si>
  <si>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</si>
  <si>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</si>
  <si>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</si>
  <si>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</si>
  <si>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</si>
  <si>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</si>
  <si>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</si>
  <si>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</si>
  <si>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</si>
  <si>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</si>
  <si>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</si>
  <si>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</si>
  <si>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</si>
  <si>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</si>
  <si>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</si>
  <si>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</si>
  <si>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</si>
  <si>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</si>
  <si>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</si>
  <si>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</si>
  <si>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</si>
  <si>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</si>
  <si>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</si>
  <si>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</si>
  <si>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</si>
  <si>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</si>
  <si>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</si>
  <si>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</si>
  <si>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</si>
  <si>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</si>
  <si>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</si>
  <si>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</si>
  <si>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</si>
  <si>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</si>
  <si>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</si>
  <si>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</si>
  <si>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</si>
  <si>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</si>
  <si>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</si>
  <si>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</si>
  <si>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</si>
  <si>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</si>
  <si>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</si>
  <si>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</si>
  <si>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</si>
  <si>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</si>
  <si>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</si>
  <si>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</si>
  <si>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</si>
  <si>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</si>
  <si>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</si>
  <si>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</si>
  <si>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</si>
  <si>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</si>
  <si>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</si>
  <si>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</si>
  <si>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</si>
  <si>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</si>
  <si>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</si>
  <si>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</si>
  <si>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</si>
  <si>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</si>
  <si>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</si>
  <si>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</si>
  <si>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</si>
  <si>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</si>
  <si>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</si>
  <si>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</si>
  <si>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</si>
  <si>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</si>
  <si>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</si>
  <si>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</si>
  <si>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</si>
  <si>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</si>
  <si>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</si>
  <si>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</si>
  <si>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</si>
  <si>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</si>
  <si>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</si>
  <si>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</si>
  <si>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</si>
  <si>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</si>
  <si>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</si>
  <si>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</si>
  <si>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</si>
  <si>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</si>
  <si>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</si>
  <si>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</si>
  <si>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</si>
  <si>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</si>
  <si>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</si>
  <si>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</si>
  <si>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</si>
  <si>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</si>
  <si>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</si>
  <si>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</si>
  <si>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</si>
  <si>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</si>
  <si>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</si>
  <si>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</si>
  <si>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</si>
  <si>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</si>
  <si>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</si>
  <si>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</si>
  <si>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</si>
  <si>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</si>
  <si>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</si>
  <si>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</si>
  <si>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</si>
  <si>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</si>
  <si>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</si>
  <si>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</si>
  <si>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</si>
  <si>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</si>
  <si>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</si>
  <si>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</si>
  <si>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</si>
  <si>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</si>
  <si>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</si>
  <si>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</si>
  <si>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</si>
  <si>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</si>
  <si>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</si>
  <si>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</si>
  <si>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</si>
  <si>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</si>
  <si>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</si>
  <si>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stycznia 2024 roku</t>
  </si>
  <si>
    <t>do 31 stycznia 2024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</si>
</sst>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 CE"/>
      <family val="0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10"/>
      <color theme="0" tint="-0.4999699890613556"/>
      <name val="Arial CE"/>
      <family val="0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/>
      <top style="hair"/>
      <bottom style="hair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6" xfId="51" applyNumberFormat="1" applyFont="1" applyFill="1" applyBorder="1" applyAlignment="1">
      <alignment horizontal="center" vertical="center" wrapText="1"/>
      <protection/>
    </xf>
    <xf numFmtId="2" fontId="71" fillId="33" borderId="56" xfId="51" applyNumberFormat="1" applyFont="1" applyFill="1" applyBorder="1" applyAlignment="1">
      <alignment horizontal="center" vertical="center" wrapText="1"/>
      <protection/>
    </xf>
    <xf numFmtId="0" fontId="72" fillId="0" borderId="57" xfId="0" applyFont="1" applyBorder="1" applyAlignment="1">
      <alignment/>
    </xf>
    <xf numFmtId="0" fontId="72" fillId="0" borderId="58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1" fillId="33" borderId="63" xfId="51" applyFont="1" applyFill="1" applyBorder="1" applyAlignment="1">
      <alignment horizontal="center" vertical="center" wrapText="1"/>
      <protection/>
    </xf>
    <xf numFmtId="2" fontId="71" fillId="33" borderId="63" xfId="51" applyNumberFormat="1" applyFont="1" applyFill="1" applyBorder="1" applyAlignment="1">
      <alignment horizontal="center" vertical="center" wrapText="1"/>
      <protection/>
    </xf>
    <xf numFmtId="0" fontId="71" fillId="33" borderId="56" xfId="51" applyFont="1" applyFill="1" applyBorder="1" applyAlignment="1">
      <alignment horizontal="center" vertical="center" wrapText="1"/>
      <protection/>
    </xf>
    <xf numFmtId="2" fontId="71" fillId="33" borderId="64" xfId="51" applyNumberFormat="1" applyFont="1" applyFill="1" applyBorder="1" applyAlignment="1">
      <alignment horizontal="center" vertical="center" wrapText="1"/>
      <protection/>
    </xf>
    <xf numFmtId="0" fontId="32" fillId="35" borderId="65" xfId="51" applyFont="1" applyFill="1" applyBorder="1" applyAlignment="1">
      <alignment horizontal="center" vertical="center" wrapText="1"/>
      <protection/>
    </xf>
    <xf numFmtId="0" fontId="32" fillId="35" borderId="66" xfId="51" applyFont="1" applyFill="1" applyBorder="1" applyAlignment="1">
      <alignment horizontal="center" vertical="center" wrapText="1"/>
      <protection/>
    </xf>
    <xf numFmtId="0" fontId="32" fillId="35" borderId="67" xfId="51" applyFont="1" applyFill="1" applyBorder="1" applyAlignment="1">
      <alignment horizontal="center" vertical="center" wrapText="1"/>
      <protection/>
    </xf>
    <xf numFmtId="3" fontId="33" fillId="35" borderId="68" xfId="51" applyNumberFormat="1" applyFont="1" applyFill="1" applyBorder="1" applyAlignment="1">
      <alignment horizontal="center" vertical="center" wrapText="1"/>
      <protection/>
    </xf>
    <xf numFmtId="4" fontId="33" fillId="35" borderId="68" xfId="51" applyNumberFormat="1" applyFont="1" applyFill="1" applyBorder="1" applyAlignment="1">
      <alignment horizontal="center" vertical="center" wrapText="1"/>
      <protection/>
    </xf>
    <xf numFmtId="3" fontId="73" fillId="35" borderId="65" xfId="51" applyNumberFormat="1" applyFont="1" applyFill="1" applyBorder="1" applyAlignment="1">
      <alignment horizontal="center" vertical="center" wrapText="1"/>
      <protection/>
    </xf>
    <xf numFmtId="3" fontId="73" fillId="35" borderId="69" xfId="51" applyNumberFormat="1" applyFont="1" applyFill="1" applyBorder="1" applyAlignment="1">
      <alignment horizontal="center" vertical="center" wrapText="1"/>
      <protection/>
    </xf>
    <xf numFmtId="3" fontId="33" fillId="35" borderId="70" xfId="51" applyNumberFormat="1" applyFont="1" applyFill="1" applyBorder="1" applyAlignment="1">
      <alignment horizontal="center" vertical="center" wrapText="1"/>
      <protection/>
    </xf>
    <xf numFmtId="3" fontId="33" fillId="35" borderId="71" xfId="51" applyNumberFormat="1" applyFont="1" applyFill="1" applyBorder="1" applyAlignment="1">
      <alignment horizontal="center" vertical="center" wrapText="1"/>
      <protection/>
    </xf>
    <xf numFmtId="3" fontId="32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3" fillId="35" borderId="15" xfId="51" applyNumberFormat="1" applyFont="1" applyFill="1" applyBorder="1" applyAlignment="1">
      <alignment horizontal="center" vertical="center" wrapText="1"/>
      <protection/>
    </xf>
    <xf numFmtId="3" fontId="33" fillId="35" borderId="16" xfId="51" applyNumberFormat="1" applyFont="1" applyFill="1" applyBorder="1" applyAlignment="1">
      <alignment horizontal="center" vertical="center" wrapText="1"/>
      <protection/>
    </xf>
    <xf numFmtId="3" fontId="33" fillId="35" borderId="82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7" fillId="33" borderId="83" xfId="51" applyFont="1" applyFill="1" applyBorder="1" applyAlignment="1">
      <alignment horizontal="center" vertical="center" wrapText="1"/>
      <protection/>
    </xf>
    <xf numFmtId="0" fontId="37" fillId="33" borderId="84" xfId="51" applyFont="1" applyFill="1" applyBorder="1" applyAlignment="1">
      <alignment horizontal="center" vertical="center" wrapText="1"/>
      <protection/>
    </xf>
    <xf numFmtId="0" fontId="37" fillId="33" borderId="57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5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87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9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95" xfId="51" applyFont="1" applyFill="1" applyBorder="1" applyAlignment="1">
      <alignment horizontal="center" vertical="center" wrapText="1"/>
      <protection/>
    </xf>
    <xf numFmtId="0" fontId="40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40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98" xfId="51" applyFont="1" applyFill="1" applyBorder="1" applyAlignment="1">
      <alignment horizontal="center" vertical="center" wrapText="1"/>
      <protection/>
    </xf>
    <xf numFmtId="0" fontId="38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1" fontId="41" fillId="33" borderId="58" xfId="51" applyNumberFormat="1" applyFont="1" applyFill="1" applyBorder="1" applyAlignment="1">
      <alignment horizontal="right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8" fillId="34" borderId="104" xfId="51" applyFont="1" applyFill="1" applyBorder="1" applyAlignment="1">
      <alignment horizontal="center" vertical="center" wrapText="1"/>
      <protection/>
    </xf>
    <xf numFmtId="0" fontId="38" fillId="34" borderId="105" xfId="51" applyFont="1" applyFill="1" applyBorder="1" applyAlignment="1">
      <alignment horizontal="center" vertical="center" wrapText="1"/>
      <protection/>
    </xf>
    <xf numFmtId="0" fontId="38" fillId="34" borderId="106" xfId="51" applyFont="1" applyFill="1" applyBorder="1" applyAlignment="1">
      <alignment horizontal="center" vertical="center" wrapText="1"/>
      <protection/>
    </xf>
    <xf numFmtId="0" fontId="38" fillId="34" borderId="107" xfId="51" applyFont="1" applyFill="1" applyBorder="1" applyAlignment="1">
      <alignment horizontal="center" vertical="center" wrapText="1"/>
      <protection/>
    </xf>
    <xf numFmtId="0" fontId="38" fillId="34" borderId="108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1" fontId="41" fillId="33" borderId="110" xfId="51" applyNumberFormat="1" applyFont="1" applyFill="1" applyBorder="1" applyAlignment="1">
      <alignment horizontal="right" vertical="center" wrapText="1"/>
      <protection/>
    </xf>
    <xf numFmtId="0" fontId="39" fillId="34" borderId="111" xfId="51" applyFont="1" applyFill="1" applyBorder="1" applyAlignment="1">
      <alignment horizontal="center" vertical="center" wrapText="1"/>
      <protection/>
    </xf>
    <xf numFmtId="0" fontId="39" fillId="34" borderId="67" xfId="51" applyFont="1" applyFill="1" applyBorder="1" applyAlignment="1">
      <alignment horizontal="center" vertical="center" wrapText="1"/>
      <protection/>
    </xf>
    <xf numFmtId="0" fontId="38" fillId="34" borderId="65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8" fillId="34" borderId="68" xfId="51" applyFont="1" applyFill="1" applyBorder="1" applyAlignment="1">
      <alignment horizontal="center" vertical="center" wrapText="1"/>
      <protection/>
    </xf>
    <xf numFmtId="0" fontId="38" fillId="34" borderId="11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3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57" xfId="51" applyFont="1" applyFill="1" applyBorder="1" applyAlignment="1">
      <alignment horizontal="center" vertical="center" wrapText="1"/>
      <protection/>
    </xf>
    <xf numFmtId="0" fontId="39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5" xfId="51" applyFont="1" applyFill="1" applyBorder="1" applyAlignment="1">
      <alignment horizontal="center" vertical="center" wrapText="1"/>
      <protection/>
    </xf>
    <xf numFmtId="0" fontId="28" fillId="34" borderId="116" xfId="51" applyFont="1" applyFill="1" applyBorder="1" applyAlignment="1">
      <alignment horizontal="center" vertical="center" wrapText="1"/>
      <protection/>
    </xf>
    <xf numFmtId="0" fontId="38" fillId="34" borderId="60" xfId="51" applyFont="1" applyFill="1" applyBorder="1" applyAlignment="1">
      <alignment horizontal="center" vertical="center" wrapText="1"/>
      <protection/>
    </xf>
    <xf numFmtId="0" fontId="38" fillId="34" borderId="54" xfId="51" applyFont="1" applyFill="1" applyBorder="1" applyAlignment="1">
      <alignment horizontal="center" vertical="center" wrapText="1"/>
      <protection/>
    </xf>
    <xf numFmtId="0" fontId="29" fillId="33" borderId="117" xfId="51" applyFont="1" applyFill="1" applyBorder="1" applyAlignment="1">
      <alignment horizontal="center" vertical="center" wrapText="1"/>
      <protection/>
    </xf>
    <xf numFmtId="0" fontId="38" fillId="34" borderId="118" xfId="51" applyFont="1" applyFill="1" applyBorder="1" applyAlignment="1">
      <alignment horizontal="center" vertical="center" wrapText="1"/>
      <protection/>
    </xf>
    <xf numFmtId="0" fontId="38" fillId="34" borderId="11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20" xfId="51" applyFont="1" applyFill="1" applyBorder="1" applyAlignment="1">
      <alignment horizontal="center" vertical="center"/>
      <protection/>
    </xf>
    <xf numFmtId="0" fontId="43" fillId="34" borderId="65" xfId="51" applyFont="1" applyFill="1" applyBorder="1" applyAlignment="1">
      <alignment horizontal="center" vertical="center"/>
      <protection/>
    </xf>
    <xf numFmtId="0" fontId="38" fillId="34" borderId="12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69" xfId="51" applyFont="1" applyFill="1" applyBorder="1" applyAlignment="1">
      <alignment horizontal="center" vertical="center"/>
      <protection/>
    </xf>
    <xf numFmtId="0" fontId="44" fillId="0" borderId="59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122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59" xfId="0" applyFont="1" applyBorder="1" applyAlignment="1">
      <alignment horizontal="right" vertical="center" wrapText="1"/>
    </xf>
    <xf numFmtId="0" fontId="44" fillId="0" borderId="83" xfId="0" applyFont="1" applyBorder="1" applyAlignment="1">
      <alignment horizontal="right" vertical="center" wrapText="1"/>
    </xf>
    <xf numFmtId="0" fontId="44" fillId="0" borderId="84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24" xfId="0" applyFont="1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6" xfId="0" applyFill="1" applyBorder="1" applyAlignment="1">
      <alignment horizontal="center" vertical="center" wrapText="1"/>
    </xf>
    <xf numFmtId="0" fontId="0" fillId="34" borderId="126" xfId="0" applyFill="1" applyBorder="1" applyAlignment="1">
      <alignment horizontal="left" vertical="center"/>
    </xf>
    <xf numFmtId="0" fontId="0" fillId="34" borderId="125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8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24" xfId="0" applyFont="1" applyFill="1" applyBorder="1" applyAlignment="1">
      <alignment horizontal="center" vertical="center"/>
    </xf>
    <xf numFmtId="0" fontId="49" fillId="7" borderId="88" xfId="0" applyFont="1" applyFill="1" applyBorder="1" applyAlignment="1">
      <alignment horizontal="center" vertical="center" wrapText="1"/>
    </xf>
    <xf numFmtId="0" fontId="49" fillId="7" borderId="12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30" xfId="0" applyFont="1" applyFill="1" applyBorder="1" applyAlignment="1">
      <alignment horizontal="center" vertical="center"/>
    </xf>
    <xf numFmtId="0" fontId="49" fillId="7" borderId="52" xfId="0" applyFont="1" applyFill="1" applyBorder="1" applyAlignment="1">
      <alignment horizontal="center" vertical="center" wrapText="1"/>
    </xf>
    <xf numFmtId="0" fontId="49" fillId="7" borderId="131" xfId="0" applyFont="1" applyFill="1" applyBorder="1" applyAlignment="1">
      <alignment horizontal="center" vertical="center" wrapText="1"/>
    </xf>
    <xf numFmtId="0" fontId="48" fillId="37" borderId="132" xfId="0" applyFont="1" applyFill="1" applyBorder="1" applyAlignment="1">
      <alignment horizontal="center" vertical="center"/>
    </xf>
    <xf numFmtId="0" fontId="48" fillId="37" borderId="65" xfId="0" applyFont="1" applyFill="1" applyBorder="1" applyAlignment="1">
      <alignment horizontal="center" vertical="center"/>
    </xf>
    <xf numFmtId="0" fontId="48" fillId="37" borderId="6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3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136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5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7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50" fillId="36" borderId="124" xfId="0" applyFont="1" applyFill="1" applyBorder="1" applyAlignment="1">
      <alignment horizontal="center" vertical="center"/>
    </xf>
    <xf numFmtId="0" fontId="44" fillId="34" borderId="142" xfId="0" applyFont="1" applyFill="1" applyBorder="1" applyAlignment="1">
      <alignment horizontal="center" vertical="center"/>
    </xf>
    <xf numFmtId="0" fontId="44" fillId="34" borderId="98" xfId="0" applyFont="1" applyFill="1" applyBorder="1" applyAlignment="1">
      <alignment horizontal="center" vertical="center"/>
    </xf>
    <xf numFmtId="0" fontId="50" fillId="36" borderId="130" xfId="0" applyFont="1" applyFill="1" applyBorder="1" applyAlignment="1">
      <alignment horizontal="center" vertical="center"/>
    </xf>
    <xf numFmtId="0" fontId="44" fillId="34" borderId="143" xfId="0" applyFont="1" applyFill="1" applyBorder="1" applyAlignment="1">
      <alignment horizontal="center" vertical="center"/>
    </xf>
    <xf numFmtId="0" fontId="50" fillId="37" borderId="132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2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1" fillId="34" borderId="52" xfId="51" applyFont="1" applyFill="1" applyBorder="1" applyAlignment="1">
      <alignment horizontal="center" vertical="center" wrapText="1"/>
      <protection/>
    </xf>
    <xf numFmtId="0" fontId="51" fillId="34" borderId="78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53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9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4" xfId="52" applyFont="1" applyFill="1" applyBorder="1" applyAlignment="1">
      <alignment horizontal="center" vertical="center" wrapText="1"/>
      <protection/>
    </xf>
    <xf numFmtId="0" fontId="39" fillId="36" borderId="113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3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9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5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43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2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22" xfId="51" applyFont="1" applyFill="1" applyBorder="1" applyAlignment="1">
      <alignment horizontal="center" vertical="center" wrapText="1"/>
      <protection/>
    </xf>
    <xf numFmtId="0" fontId="19" fillId="34" borderId="122" xfId="51" applyFont="1" applyFill="1" applyBorder="1" applyAlignment="1">
      <alignment horizontal="center" vertical="center" wrapText="1"/>
      <protection/>
    </xf>
    <xf numFmtId="0" fontId="27" fillId="34" borderId="126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2" fillId="36" borderId="61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3" borderId="136" xfId="52" applyFill="1" applyBorder="1" applyAlignment="1">
      <alignment horizontal="center" vertical="center" wrapText="1"/>
      <protection/>
    </xf>
    <xf numFmtId="0" fontId="39" fillId="34" borderId="111" xfId="51" applyFont="1" applyFill="1" applyBorder="1" applyAlignment="1">
      <alignment horizontal="center" vertical="center" wrapText="1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18" fillId="34" borderId="59" xfId="52" applyFill="1" applyBorder="1" applyAlignment="1">
      <alignment horizontal="center" vertical="center" wrapText="1"/>
      <protection/>
    </xf>
    <xf numFmtId="0" fontId="18" fillId="34" borderId="64" xfId="52" applyFill="1" applyBorder="1" applyAlignment="1">
      <alignment horizontal="center" vertical="center" wrapText="1"/>
      <protection/>
    </xf>
    <xf numFmtId="0" fontId="52" fillId="34" borderId="160" xfId="51" applyFont="1" applyFill="1" applyBorder="1" applyAlignment="1">
      <alignment horizontal="center" vertical="center" wrapText="1"/>
      <protection/>
    </xf>
    <xf numFmtId="0" fontId="18" fillId="34" borderId="122" xfId="52" applyFill="1" applyBorder="1" applyAlignment="1">
      <alignment horizontal="center" vertical="center" wrapText="1"/>
      <protection/>
    </xf>
    <xf numFmtId="0" fontId="0" fillId="0" borderId="57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57" xfId="0" applyNumberFormat="1" applyBorder="1" applyAlignment="1">
      <alignment vertical="center"/>
    </xf>
    <xf numFmtId="0" fontId="0" fillId="0" borderId="59" xfId="0" applyNumberFormat="1" applyBorder="1" applyAlignment="1">
      <alignment vertical="center"/>
    </xf>
    <xf numFmtId="0" fontId="0" fillId="0" borderId="58" xfId="0" applyNumberFormat="1" applyBorder="1" applyAlignment="1">
      <alignment vertical="center"/>
    </xf>
    <xf numFmtId="0" fontId="0" fillId="0" borderId="136" xfId="0" applyNumberFormat="1" applyBorder="1" applyAlignment="1">
      <alignment vertical="center"/>
    </xf>
    <xf numFmtId="0" fontId="0" fillId="0" borderId="122" xfId="0" applyNumberFormat="1" applyBorder="1" applyAlignment="1">
      <alignment vertical="center"/>
    </xf>
    <xf numFmtId="0" fontId="0" fillId="0" borderId="110" xfId="0" applyNumberFormat="1" applyBorder="1" applyAlignment="1">
      <alignment vertical="center"/>
    </xf>
    <xf numFmtId="0" fontId="0" fillId="0" borderId="57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136" xfId="0" applyNumberFormat="1" applyBorder="1" applyAlignment="1">
      <alignment horizontal="center" vertical="center"/>
    </xf>
    <xf numFmtId="0" fontId="0" fillId="0" borderId="122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7">
      <selection activeCell="K30" sqref="K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178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179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3</v>
      </c>
      <c r="C5" s="20" t="s">
        <v>4</v>
      </c>
      <c r="D5" s="21" t="s">
        <v>5</v>
      </c>
      <c r="E5" s="22"/>
      <c r="F5" s="23" t="s">
        <v>6</v>
      </c>
      <c r="G5" s="24"/>
      <c r="H5" s="25" t="s">
        <v>7</v>
      </c>
      <c r="I5" s="26"/>
      <c r="J5" s="27" t="s">
        <v>8</v>
      </c>
      <c r="K5" s="28"/>
      <c r="L5" s="28"/>
      <c r="M5" s="28"/>
      <c r="N5" s="28"/>
      <c r="O5" s="29"/>
      <c r="P5" s="30" t="s">
        <v>9</v>
      </c>
      <c r="Q5" s="31"/>
      <c r="R5" s="32" t="s">
        <v>10</v>
      </c>
      <c r="S5" s="33"/>
      <c r="T5" s="30" t="s">
        <v>11</v>
      </c>
      <c r="U5" s="31"/>
      <c r="V5" s="30" t="s">
        <v>12</v>
      </c>
      <c r="W5" s="31"/>
      <c r="X5" s="30" t="s">
        <v>13</v>
      </c>
      <c r="Y5" s="31"/>
      <c r="Z5" s="30" t="s">
        <v>14</v>
      </c>
      <c r="AA5" s="31"/>
      <c r="AB5" s="30" t="s">
        <v>15</v>
      </c>
      <c r="AC5" s="31"/>
      <c r="AD5" s="30" t="s">
        <v>16</v>
      </c>
      <c r="AE5" s="26"/>
      <c r="AI5" s="1"/>
      <c r="AJ5" s="1"/>
    </row>
    <row r="6" spans="1:36" ht="46.5" customHeight="1">
      <c r="A6" s="34" t="s">
        <v>17</v>
      </c>
      <c r="B6" s="35"/>
      <c r="C6" s="35"/>
      <c r="D6" s="36"/>
      <c r="E6" s="37"/>
      <c r="F6" s="38"/>
      <c r="G6" s="39"/>
      <c r="H6" s="40"/>
      <c r="I6" s="41"/>
      <c r="J6" s="42" t="s">
        <v>18</v>
      </c>
      <c r="K6" s="43"/>
      <c r="L6" s="44" t="s">
        <v>19</v>
      </c>
      <c r="M6" s="43"/>
      <c r="N6" s="44" t="s">
        <v>20</v>
      </c>
      <c r="O6" s="45"/>
      <c r="P6" s="46"/>
      <c r="Q6" s="47"/>
      <c r="R6" s="48" t="s">
        <v>21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22</v>
      </c>
      <c r="E7" s="52" t="s">
        <v>23</v>
      </c>
      <c r="F7" s="53" t="s">
        <v>24</v>
      </c>
      <c r="G7" s="54" t="s">
        <v>25</v>
      </c>
      <c r="H7" s="55" t="s">
        <v>24</v>
      </c>
      <c r="I7" s="56" t="s">
        <v>25</v>
      </c>
      <c r="J7" s="57" t="s">
        <v>24</v>
      </c>
      <c r="K7" s="55" t="s">
        <v>25</v>
      </c>
      <c r="L7" s="58" t="s">
        <v>24</v>
      </c>
      <c r="M7" s="55" t="s">
        <v>25</v>
      </c>
      <c r="N7" s="58" t="s">
        <v>24</v>
      </c>
      <c r="O7" s="55" t="s">
        <v>25</v>
      </c>
      <c r="P7" s="59" t="s">
        <v>24</v>
      </c>
      <c r="Q7" s="60" t="s">
        <v>25</v>
      </c>
      <c r="R7" s="58" t="s">
        <v>24</v>
      </c>
      <c r="S7" s="55" t="s">
        <v>25</v>
      </c>
      <c r="T7" s="59" t="s">
        <v>24</v>
      </c>
      <c r="U7" s="60" t="s">
        <v>25</v>
      </c>
      <c r="V7" s="59" t="s">
        <v>24</v>
      </c>
      <c r="W7" s="60" t="s">
        <v>25</v>
      </c>
      <c r="X7" s="59" t="s">
        <v>24</v>
      </c>
      <c r="Y7" s="60" t="s">
        <v>25</v>
      </c>
      <c r="Z7" s="59" t="s">
        <v>24</v>
      </c>
      <c r="AA7" s="60" t="s">
        <v>25</v>
      </c>
      <c r="AB7" s="59" t="s">
        <v>24</v>
      </c>
      <c r="AC7" s="60" t="s">
        <v>25</v>
      </c>
      <c r="AD7" s="59" t="s">
        <v>24</v>
      </c>
      <c r="AE7" s="61" t="s">
        <v>25</v>
      </c>
      <c r="AI7" s="63"/>
      <c r="AJ7" s="63"/>
    </row>
    <row r="8" spans="1:36" ht="21" customHeight="1">
      <c r="A8" s="64">
        <v>1</v>
      </c>
      <c r="B8" s="65" t="s">
        <v>26</v>
      </c>
      <c r="C8" s="66" t="s">
        <v>27</v>
      </c>
      <c r="D8" s="67">
        <f aca="true" t="shared" si="0" ref="D8:D16">H8-F8</f>
        <v>45</v>
      </c>
      <c r="E8" s="68">
        <f aca="true" t="shared" si="1" ref="E8:E17">100-(F8/H8%)</f>
        <v>9.10931174089069</v>
      </c>
      <c r="F8" s="69">
        <v>449</v>
      </c>
      <c r="G8" s="70">
        <v>260</v>
      </c>
      <c r="H8" s="71">
        <v>494</v>
      </c>
      <c r="I8" s="72">
        <v>291</v>
      </c>
      <c r="J8" s="71">
        <v>459</v>
      </c>
      <c r="K8" s="73">
        <v>270</v>
      </c>
      <c r="L8" s="73">
        <v>22</v>
      </c>
      <c r="M8" s="73">
        <v>11</v>
      </c>
      <c r="N8" s="73">
        <v>35</v>
      </c>
      <c r="O8" s="73">
        <v>21</v>
      </c>
      <c r="P8" s="73">
        <v>0</v>
      </c>
      <c r="Q8" s="73">
        <v>0</v>
      </c>
      <c r="R8" s="73">
        <v>0</v>
      </c>
      <c r="S8" s="73">
        <v>0</v>
      </c>
      <c r="T8" s="73">
        <v>26</v>
      </c>
      <c r="U8" s="73">
        <v>17</v>
      </c>
      <c r="V8" s="73">
        <v>13</v>
      </c>
      <c r="W8" s="73">
        <v>11</v>
      </c>
      <c r="X8" s="73">
        <v>145</v>
      </c>
      <c r="Y8" s="73">
        <v>96</v>
      </c>
      <c r="Z8" s="73">
        <v>58</v>
      </c>
      <c r="AA8" s="73">
        <v>33</v>
      </c>
      <c r="AB8" s="73">
        <v>47</v>
      </c>
      <c r="AC8" s="73">
        <v>47</v>
      </c>
      <c r="AD8" s="73">
        <v>73</v>
      </c>
      <c r="AE8" s="72">
        <v>49</v>
      </c>
      <c r="AI8" s="74"/>
      <c r="AJ8" s="74"/>
    </row>
    <row r="9" spans="1:36" ht="21" customHeight="1">
      <c r="A9" s="75">
        <v>2</v>
      </c>
      <c r="B9" s="76" t="s">
        <v>28</v>
      </c>
      <c r="C9" s="77" t="s">
        <v>29</v>
      </c>
      <c r="D9" s="78">
        <f t="shared" si="0"/>
        <v>7</v>
      </c>
      <c r="E9" s="79">
        <f t="shared" si="1"/>
        <v>6.140350877192972</v>
      </c>
      <c r="F9" s="69">
        <v>107</v>
      </c>
      <c r="G9" s="70">
        <v>62</v>
      </c>
      <c r="H9" s="71">
        <v>114</v>
      </c>
      <c r="I9" s="72">
        <v>72</v>
      </c>
      <c r="J9" s="71">
        <v>109</v>
      </c>
      <c r="K9" s="73">
        <v>68</v>
      </c>
      <c r="L9" s="73">
        <v>11</v>
      </c>
      <c r="M9" s="73">
        <v>7</v>
      </c>
      <c r="N9" s="73">
        <v>5</v>
      </c>
      <c r="O9" s="73">
        <v>4</v>
      </c>
      <c r="P9" s="73">
        <v>114</v>
      </c>
      <c r="Q9" s="73">
        <v>72</v>
      </c>
      <c r="R9" s="73">
        <v>12</v>
      </c>
      <c r="S9" s="73">
        <v>9</v>
      </c>
      <c r="T9" s="73">
        <v>8</v>
      </c>
      <c r="U9" s="73">
        <v>3</v>
      </c>
      <c r="V9" s="73">
        <v>0</v>
      </c>
      <c r="W9" s="73">
        <v>0</v>
      </c>
      <c r="X9" s="73">
        <v>32</v>
      </c>
      <c r="Y9" s="73">
        <v>21</v>
      </c>
      <c r="Z9" s="73">
        <v>9</v>
      </c>
      <c r="AA9" s="73">
        <v>7</v>
      </c>
      <c r="AB9" s="73">
        <v>17</v>
      </c>
      <c r="AC9" s="73">
        <v>17</v>
      </c>
      <c r="AD9" s="73">
        <v>25</v>
      </c>
      <c r="AE9" s="72">
        <v>16</v>
      </c>
      <c r="AI9" s="74"/>
      <c r="AJ9" s="74"/>
    </row>
    <row r="10" spans="1:36" ht="21" customHeight="1">
      <c r="A10" s="75">
        <v>3</v>
      </c>
      <c r="B10" s="76" t="s">
        <v>30</v>
      </c>
      <c r="C10" s="77" t="s">
        <v>31</v>
      </c>
      <c r="D10" s="78">
        <f t="shared" si="0"/>
        <v>3</v>
      </c>
      <c r="E10" s="79">
        <f t="shared" si="1"/>
        <v>3.6585365853658516</v>
      </c>
      <c r="F10" s="69">
        <v>79</v>
      </c>
      <c r="G10" s="70">
        <v>52</v>
      </c>
      <c r="H10" s="71">
        <v>82</v>
      </c>
      <c r="I10" s="72">
        <v>53</v>
      </c>
      <c r="J10" s="71">
        <v>78</v>
      </c>
      <c r="K10" s="73">
        <v>50</v>
      </c>
      <c r="L10" s="73">
        <v>3</v>
      </c>
      <c r="M10" s="73">
        <v>3</v>
      </c>
      <c r="N10" s="73">
        <v>4</v>
      </c>
      <c r="O10" s="73">
        <v>3</v>
      </c>
      <c r="P10" s="73">
        <v>57</v>
      </c>
      <c r="Q10" s="73">
        <v>34</v>
      </c>
      <c r="R10" s="73">
        <v>4</v>
      </c>
      <c r="S10" s="73">
        <v>0</v>
      </c>
      <c r="T10" s="73">
        <v>5</v>
      </c>
      <c r="U10" s="73">
        <v>2</v>
      </c>
      <c r="V10" s="73">
        <v>2</v>
      </c>
      <c r="W10" s="73">
        <v>2</v>
      </c>
      <c r="X10" s="73">
        <v>23</v>
      </c>
      <c r="Y10" s="73">
        <v>15</v>
      </c>
      <c r="Z10" s="73">
        <v>9</v>
      </c>
      <c r="AA10" s="73">
        <v>6</v>
      </c>
      <c r="AB10" s="73">
        <v>12</v>
      </c>
      <c r="AC10" s="73">
        <v>12</v>
      </c>
      <c r="AD10" s="73">
        <v>15</v>
      </c>
      <c r="AE10" s="72">
        <v>13</v>
      </c>
      <c r="AI10" s="74"/>
      <c r="AJ10" s="74"/>
    </row>
    <row r="11" spans="1:36" ht="21" customHeight="1">
      <c r="A11" s="75">
        <v>4</v>
      </c>
      <c r="B11" s="76" t="s">
        <v>32</v>
      </c>
      <c r="C11" s="77" t="s">
        <v>33</v>
      </c>
      <c r="D11" s="78">
        <f t="shared" si="0"/>
        <v>2</v>
      </c>
      <c r="E11" s="79">
        <f t="shared" si="1"/>
        <v>2.941176470588246</v>
      </c>
      <c r="F11" s="69">
        <v>66</v>
      </c>
      <c r="G11" s="70">
        <v>47</v>
      </c>
      <c r="H11" s="71">
        <v>68</v>
      </c>
      <c r="I11" s="72">
        <v>46</v>
      </c>
      <c r="J11" s="71">
        <v>57</v>
      </c>
      <c r="K11" s="73">
        <v>38</v>
      </c>
      <c r="L11" s="73">
        <v>2</v>
      </c>
      <c r="M11" s="73">
        <v>1</v>
      </c>
      <c r="N11" s="73">
        <v>11</v>
      </c>
      <c r="O11" s="73">
        <v>8</v>
      </c>
      <c r="P11" s="73">
        <v>68</v>
      </c>
      <c r="Q11" s="73">
        <v>46</v>
      </c>
      <c r="R11" s="73">
        <v>4</v>
      </c>
      <c r="S11" s="73">
        <v>4</v>
      </c>
      <c r="T11" s="73">
        <v>6</v>
      </c>
      <c r="U11" s="73">
        <v>4</v>
      </c>
      <c r="V11" s="73">
        <v>0</v>
      </c>
      <c r="W11" s="73">
        <v>0</v>
      </c>
      <c r="X11" s="73">
        <v>21</v>
      </c>
      <c r="Y11" s="73">
        <v>13</v>
      </c>
      <c r="Z11" s="73">
        <v>15</v>
      </c>
      <c r="AA11" s="73">
        <v>12</v>
      </c>
      <c r="AB11" s="73">
        <v>12</v>
      </c>
      <c r="AC11" s="73">
        <v>12</v>
      </c>
      <c r="AD11" s="73">
        <v>12</v>
      </c>
      <c r="AE11" s="72">
        <v>7</v>
      </c>
      <c r="AI11" s="74"/>
      <c r="AJ11" s="74"/>
    </row>
    <row r="12" spans="1:36" ht="21" customHeight="1">
      <c r="A12" s="75">
        <v>5</v>
      </c>
      <c r="B12" s="76" t="s">
        <v>34</v>
      </c>
      <c r="C12" s="77" t="s">
        <v>35</v>
      </c>
      <c r="D12" s="78">
        <f t="shared" si="0"/>
        <v>7</v>
      </c>
      <c r="E12" s="79">
        <f t="shared" si="1"/>
        <v>8.860759493670884</v>
      </c>
      <c r="F12" s="69">
        <v>72</v>
      </c>
      <c r="G12" s="70">
        <v>47</v>
      </c>
      <c r="H12" s="71">
        <v>79</v>
      </c>
      <c r="I12" s="72">
        <v>52</v>
      </c>
      <c r="J12" s="71">
        <v>74</v>
      </c>
      <c r="K12" s="73">
        <v>50</v>
      </c>
      <c r="L12" s="73">
        <v>4</v>
      </c>
      <c r="M12" s="73">
        <v>4</v>
      </c>
      <c r="N12" s="73">
        <v>5</v>
      </c>
      <c r="O12" s="73">
        <v>2</v>
      </c>
      <c r="P12" s="73">
        <v>79</v>
      </c>
      <c r="Q12" s="73">
        <v>52</v>
      </c>
      <c r="R12" s="73">
        <v>6</v>
      </c>
      <c r="S12" s="73">
        <v>6</v>
      </c>
      <c r="T12" s="73">
        <v>8</v>
      </c>
      <c r="U12" s="73">
        <v>4</v>
      </c>
      <c r="V12" s="73">
        <v>0</v>
      </c>
      <c r="W12" s="73">
        <v>0</v>
      </c>
      <c r="X12" s="73">
        <v>16</v>
      </c>
      <c r="Y12" s="73">
        <v>10</v>
      </c>
      <c r="Z12" s="73">
        <v>7</v>
      </c>
      <c r="AA12" s="73">
        <v>4</v>
      </c>
      <c r="AB12" s="73">
        <v>13</v>
      </c>
      <c r="AC12" s="73">
        <v>13</v>
      </c>
      <c r="AD12" s="73">
        <v>17</v>
      </c>
      <c r="AE12" s="72">
        <v>14</v>
      </c>
      <c r="AI12" s="74"/>
      <c r="AJ12" s="74"/>
    </row>
    <row r="13" spans="1:36" ht="21" customHeight="1">
      <c r="A13" s="75">
        <v>6</v>
      </c>
      <c r="B13" s="76" t="s">
        <v>36</v>
      </c>
      <c r="C13" s="77" t="s">
        <v>37</v>
      </c>
      <c r="D13" s="78">
        <f t="shared" si="0"/>
        <v>5</v>
      </c>
      <c r="E13" s="79">
        <f t="shared" si="1"/>
        <v>6.666666666666671</v>
      </c>
      <c r="F13" s="69">
        <v>70</v>
      </c>
      <c r="G13" s="70">
        <v>44</v>
      </c>
      <c r="H13" s="71">
        <v>75</v>
      </c>
      <c r="I13" s="72">
        <v>46</v>
      </c>
      <c r="J13" s="71">
        <v>72</v>
      </c>
      <c r="K13" s="73">
        <v>45</v>
      </c>
      <c r="L13" s="73">
        <v>2</v>
      </c>
      <c r="M13" s="73">
        <v>1</v>
      </c>
      <c r="N13" s="73">
        <v>3</v>
      </c>
      <c r="O13" s="73">
        <v>1</v>
      </c>
      <c r="P13" s="73">
        <v>75</v>
      </c>
      <c r="Q13" s="73">
        <v>46</v>
      </c>
      <c r="R13" s="73">
        <v>10</v>
      </c>
      <c r="S13" s="73">
        <v>5</v>
      </c>
      <c r="T13" s="73">
        <v>3</v>
      </c>
      <c r="U13" s="73">
        <v>2</v>
      </c>
      <c r="V13" s="73">
        <v>1</v>
      </c>
      <c r="W13" s="73">
        <v>0</v>
      </c>
      <c r="X13" s="73">
        <v>23</v>
      </c>
      <c r="Y13" s="73">
        <v>17</v>
      </c>
      <c r="Z13" s="73">
        <v>7</v>
      </c>
      <c r="AA13" s="73">
        <v>4</v>
      </c>
      <c r="AB13" s="73">
        <v>12</v>
      </c>
      <c r="AC13" s="73">
        <v>12</v>
      </c>
      <c r="AD13" s="73">
        <v>11</v>
      </c>
      <c r="AE13" s="72">
        <v>8</v>
      </c>
      <c r="AI13" s="74"/>
      <c r="AJ13" s="74"/>
    </row>
    <row r="14" spans="1:36" ht="21" customHeight="1">
      <c r="A14" s="75">
        <v>7</v>
      </c>
      <c r="B14" s="76" t="s">
        <v>38</v>
      </c>
      <c r="C14" s="77" t="s">
        <v>39</v>
      </c>
      <c r="D14" s="78">
        <f t="shared" si="0"/>
        <v>26</v>
      </c>
      <c r="E14" s="79">
        <f t="shared" si="1"/>
        <v>15.950920245398763</v>
      </c>
      <c r="F14" s="69">
        <v>137</v>
      </c>
      <c r="G14" s="70">
        <v>86</v>
      </c>
      <c r="H14" s="71">
        <v>163</v>
      </c>
      <c r="I14" s="72">
        <v>104</v>
      </c>
      <c r="J14" s="71">
        <v>153</v>
      </c>
      <c r="K14" s="73">
        <v>99</v>
      </c>
      <c r="L14" s="73">
        <v>7</v>
      </c>
      <c r="M14" s="73">
        <v>6</v>
      </c>
      <c r="N14" s="73">
        <v>10</v>
      </c>
      <c r="O14" s="73">
        <v>5</v>
      </c>
      <c r="P14" s="73">
        <v>115</v>
      </c>
      <c r="Q14" s="73">
        <v>73</v>
      </c>
      <c r="R14" s="73">
        <v>10</v>
      </c>
      <c r="S14" s="73">
        <v>6</v>
      </c>
      <c r="T14" s="73">
        <v>11</v>
      </c>
      <c r="U14" s="73">
        <v>7</v>
      </c>
      <c r="V14" s="73">
        <v>1</v>
      </c>
      <c r="W14" s="73">
        <v>1</v>
      </c>
      <c r="X14" s="73">
        <v>45</v>
      </c>
      <c r="Y14" s="73">
        <v>32</v>
      </c>
      <c r="Z14" s="73">
        <v>16</v>
      </c>
      <c r="AA14" s="73">
        <v>11</v>
      </c>
      <c r="AB14" s="73">
        <v>21</v>
      </c>
      <c r="AC14" s="73">
        <v>21</v>
      </c>
      <c r="AD14" s="73">
        <v>34</v>
      </c>
      <c r="AE14" s="72">
        <v>27</v>
      </c>
      <c r="AI14" s="74"/>
      <c r="AJ14" s="74"/>
    </row>
    <row r="15" spans="1:36" ht="21" customHeight="1">
      <c r="A15" s="75">
        <v>8</v>
      </c>
      <c r="B15" s="76" t="s">
        <v>26</v>
      </c>
      <c r="C15" s="77" t="s">
        <v>40</v>
      </c>
      <c r="D15" s="78">
        <f t="shared" si="0"/>
        <v>23</v>
      </c>
      <c r="E15" s="79">
        <f t="shared" si="1"/>
        <v>13.372093023255815</v>
      </c>
      <c r="F15" s="69">
        <v>149</v>
      </c>
      <c r="G15" s="70">
        <v>103</v>
      </c>
      <c r="H15" s="71">
        <v>172</v>
      </c>
      <c r="I15" s="72">
        <v>118</v>
      </c>
      <c r="J15" s="71">
        <v>159</v>
      </c>
      <c r="K15" s="73">
        <v>111</v>
      </c>
      <c r="L15" s="73">
        <v>6</v>
      </c>
      <c r="M15" s="73">
        <v>5</v>
      </c>
      <c r="N15" s="73">
        <v>12</v>
      </c>
      <c r="O15" s="73">
        <v>6</v>
      </c>
      <c r="P15" s="73">
        <v>172</v>
      </c>
      <c r="Q15" s="73">
        <v>118</v>
      </c>
      <c r="R15" s="73">
        <v>10</v>
      </c>
      <c r="S15" s="73">
        <v>8</v>
      </c>
      <c r="T15" s="73">
        <v>18</v>
      </c>
      <c r="U15" s="73">
        <v>8</v>
      </c>
      <c r="V15" s="73">
        <v>0</v>
      </c>
      <c r="W15" s="73">
        <v>0</v>
      </c>
      <c r="X15" s="73">
        <v>42</v>
      </c>
      <c r="Y15" s="73">
        <v>28</v>
      </c>
      <c r="Z15" s="73">
        <v>22</v>
      </c>
      <c r="AA15" s="73">
        <v>14</v>
      </c>
      <c r="AB15" s="73">
        <v>14</v>
      </c>
      <c r="AC15" s="73">
        <v>14</v>
      </c>
      <c r="AD15" s="73">
        <v>32</v>
      </c>
      <c r="AE15" s="72">
        <v>23</v>
      </c>
      <c r="AI15" s="74"/>
      <c r="AJ15" s="74"/>
    </row>
    <row r="16" spans="1:36" ht="21" customHeight="1" thickBot="1">
      <c r="A16" s="64">
        <v>9</v>
      </c>
      <c r="B16" s="65" t="s">
        <v>41</v>
      </c>
      <c r="C16" s="66" t="s">
        <v>42</v>
      </c>
      <c r="D16" s="80">
        <f t="shared" si="0"/>
        <v>7</v>
      </c>
      <c r="E16" s="81">
        <f t="shared" si="1"/>
        <v>4.487179487179489</v>
      </c>
      <c r="F16" s="69">
        <v>149</v>
      </c>
      <c r="G16" s="70">
        <v>103</v>
      </c>
      <c r="H16" s="71">
        <v>156</v>
      </c>
      <c r="I16" s="72">
        <v>109</v>
      </c>
      <c r="J16" s="71">
        <v>138</v>
      </c>
      <c r="K16" s="73">
        <v>98</v>
      </c>
      <c r="L16" s="73">
        <v>7</v>
      </c>
      <c r="M16" s="73">
        <v>6</v>
      </c>
      <c r="N16" s="73">
        <v>18</v>
      </c>
      <c r="O16" s="73">
        <v>11</v>
      </c>
      <c r="P16" s="73">
        <v>156</v>
      </c>
      <c r="Q16" s="73">
        <v>109</v>
      </c>
      <c r="R16" s="73">
        <v>16</v>
      </c>
      <c r="S16" s="73">
        <v>11</v>
      </c>
      <c r="T16" s="73">
        <v>17</v>
      </c>
      <c r="U16" s="73">
        <v>8</v>
      </c>
      <c r="V16" s="73">
        <v>2</v>
      </c>
      <c r="W16" s="73">
        <v>1</v>
      </c>
      <c r="X16" s="73">
        <v>36</v>
      </c>
      <c r="Y16" s="73">
        <v>22</v>
      </c>
      <c r="Z16" s="73">
        <v>24</v>
      </c>
      <c r="AA16" s="73">
        <v>15</v>
      </c>
      <c r="AB16" s="73">
        <v>25</v>
      </c>
      <c r="AC16" s="73">
        <v>25</v>
      </c>
      <c r="AD16" s="73">
        <v>30</v>
      </c>
      <c r="AE16" s="72">
        <v>20</v>
      </c>
      <c r="AI16" s="74"/>
      <c r="AJ16" s="74"/>
    </row>
    <row r="17" spans="1:36" ht="24" customHeight="1" thickBot="1">
      <c r="A17" s="82"/>
      <c r="B17" s="83" t="s">
        <v>43</v>
      </c>
      <c r="C17" s="84"/>
      <c r="D17" s="85">
        <f>D8+D9+D10+D11+D12+D13+D14+D15+D16</f>
        <v>125</v>
      </c>
      <c r="E17" s="86">
        <f t="shared" si="1"/>
        <v>8.909479686386305</v>
      </c>
      <c r="F17" s="87">
        <f>F8+F9+F10+F11+F12+F13+F14+F15+F16</f>
        <v>1278</v>
      </c>
      <c r="G17" s="88">
        <f>G8+G9+G10+G11+G12+G13+G14+G15+G16</f>
        <v>804</v>
      </c>
      <c r="H17" s="89">
        <f>H8+H9+H10+H11+H12+H13+H14+H15+H16</f>
        <v>1403</v>
      </c>
      <c r="I17" s="89">
        <f>I8+I9+I10+I11+I12+I13+I14+I15+I16</f>
        <v>891</v>
      </c>
      <c r="J17" s="89">
        <f aca="true" t="shared" si="2" ref="J17:AE17">J8+J9+J10+J11+J12+J13+J14+J15+J16</f>
        <v>1299</v>
      </c>
      <c r="K17" s="89">
        <f t="shared" si="2"/>
        <v>829</v>
      </c>
      <c r="L17" s="89">
        <f t="shared" si="2"/>
        <v>64</v>
      </c>
      <c r="M17" s="89">
        <f t="shared" si="2"/>
        <v>44</v>
      </c>
      <c r="N17" s="89">
        <f t="shared" si="2"/>
        <v>103</v>
      </c>
      <c r="O17" s="89">
        <f t="shared" si="2"/>
        <v>61</v>
      </c>
      <c r="P17" s="89">
        <f t="shared" si="2"/>
        <v>836</v>
      </c>
      <c r="Q17" s="89">
        <f t="shared" si="2"/>
        <v>550</v>
      </c>
      <c r="R17" s="89">
        <f t="shared" si="2"/>
        <v>72</v>
      </c>
      <c r="S17" s="89">
        <f t="shared" si="2"/>
        <v>49</v>
      </c>
      <c r="T17" s="89">
        <f t="shared" si="2"/>
        <v>102</v>
      </c>
      <c r="U17" s="89">
        <f t="shared" si="2"/>
        <v>55</v>
      </c>
      <c r="V17" s="89">
        <f t="shared" si="2"/>
        <v>19</v>
      </c>
      <c r="W17" s="89">
        <f t="shared" si="2"/>
        <v>15</v>
      </c>
      <c r="X17" s="89">
        <f t="shared" si="2"/>
        <v>383</v>
      </c>
      <c r="Y17" s="89">
        <f t="shared" si="2"/>
        <v>254</v>
      </c>
      <c r="Z17" s="89">
        <f t="shared" si="2"/>
        <v>167</v>
      </c>
      <c r="AA17" s="89">
        <f t="shared" si="2"/>
        <v>106</v>
      </c>
      <c r="AB17" s="89">
        <f t="shared" si="2"/>
        <v>173</v>
      </c>
      <c r="AC17" s="89">
        <f t="shared" si="2"/>
        <v>173</v>
      </c>
      <c r="AD17" s="89">
        <f t="shared" si="2"/>
        <v>249</v>
      </c>
      <c r="AE17" s="90">
        <f t="shared" si="2"/>
        <v>177</v>
      </c>
      <c r="AI17" s="91"/>
      <c r="AJ17" s="91"/>
    </row>
    <row r="18" ht="39" customHeight="1" thickBot="1"/>
    <row r="19" spans="1:28" ht="21" customHeight="1">
      <c r="A19" s="19" t="s">
        <v>0</v>
      </c>
      <c r="B19" s="20" t="s">
        <v>3</v>
      </c>
      <c r="C19" s="21" t="s">
        <v>4</v>
      </c>
      <c r="D19" s="92" t="s">
        <v>44</v>
      </c>
      <c r="E19" s="93"/>
      <c r="F19" s="29" t="s">
        <v>45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3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17</v>
      </c>
      <c r="B20" s="35"/>
      <c r="C20" s="95"/>
      <c r="D20" s="96"/>
      <c r="E20" s="97"/>
      <c r="F20" s="47" t="s">
        <v>46</v>
      </c>
      <c r="G20" s="98"/>
      <c r="H20" s="98" t="s">
        <v>47</v>
      </c>
      <c r="I20" s="98"/>
      <c r="J20" s="99" t="s">
        <v>48</v>
      </c>
      <c r="K20" s="99"/>
      <c r="L20" s="100" t="s">
        <v>49</v>
      </c>
      <c r="M20" s="101"/>
      <c r="N20" s="102" t="s">
        <v>50</v>
      </c>
      <c r="O20" s="101"/>
      <c r="P20" s="102" t="s">
        <v>51</v>
      </c>
      <c r="Q20" s="103"/>
      <c r="R20" s="98" t="s">
        <v>52</v>
      </c>
      <c r="S20" s="98"/>
      <c r="T20" s="100" t="s">
        <v>53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4"/>
      <c r="D21" s="105" t="s">
        <v>24</v>
      </c>
      <c r="E21" s="61" t="s">
        <v>25</v>
      </c>
      <c r="F21" s="60" t="s">
        <v>24</v>
      </c>
      <c r="G21" s="60" t="s">
        <v>25</v>
      </c>
      <c r="H21" s="59" t="s">
        <v>24</v>
      </c>
      <c r="I21" s="60" t="s">
        <v>25</v>
      </c>
      <c r="J21" s="59" t="s">
        <v>24</v>
      </c>
      <c r="K21" s="60" t="s">
        <v>25</v>
      </c>
      <c r="L21" s="58" t="s">
        <v>24</v>
      </c>
      <c r="M21" s="55" t="s">
        <v>25</v>
      </c>
      <c r="N21" s="58" t="s">
        <v>24</v>
      </c>
      <c r="O21" s="55" t="s">
        <v>25</v>
      </c>
      <c r="P21" s="58" t="s">
        <v>24</v>
      </c>
      <c r="Q21" s="55" t="s">
        <v>25</v>
      </c>
      <c r="R21" s="59" t="s">
        <v>24</v>
      </c>
      <c r="S21" s="60" t="s">
        <v>25</v>
      </c>
      <c r="T21" s="58" t="s">
        <v>24</v>
      </c>
      <c r="U21" s="106" t="s">
        <v>25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26</v>
      </c>
      <c r="C22" s="107" t="s">
        <v>27</v>
      </c>
      <c r="D22" s="71">
        <v>383</v>
      </c>
      <c r="E22" s="72">
        <v>228</v>
      </c>
      <c r="F22" s="416">
        <v>106</v>
      </c>
      <c r="G22" s="417">
        <v>63</v>
      </c>
      <c r="H22" s="417">
        <v>46</v>
      </c>
      <c r="I22" s="417">
        <v>27</v>
      </c>
      <c r="J22" s="417">
        <v>186</v>
      </c>
      <c r="K22" s="417">
        <v>107</v>
      </c>
      <c r="L22" s="417">
        <v>139</v>
      </c>
      <c r="M22" s="417">
        <v>69</v>
      </c>
      <c r="N22" s="417">
        <v>23</v>
      </c>
      <c r="O22" s="417">
        <v>13</v>
      </c>
      <c r="P22" s="417">
        <v>75</v>
      </c>
      <c r="Q22" s="417">
        <v>68</v>
      </c>
      <c r="R22" s="417">
        <v>1</v>
      </c>
      <c r="S22" s="417">
        <v>1</v>
      </c>
      <c r="T22" s="417">
        <v>61</v>
      </c>
      <c r="U22" s="418">
        <v>25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28</v>
      </c>
      <c r="C23" s="108" t="s">
        <v>29</v>
      </c>
      <c r="D23" s="71">
        <v>92</v>
      </c>
      <c r="E23" s="72">
        <v>59</v>
      </c>
      <c r="F23" s="416">
        <v>37</v>
      </c>
      <c r="G23" s="417">
        <v>24</v>
      </c>
      <c r="H23" s="417">
        <v>23</v>
      </c>
      <c r="I23" s="417">
        <v>15</v>
      </c>
      <c r="J23" s="417">
        <v>40</v>
      </c>
      <c r="K23" s="417">
        <v>29</v>
      </c>
      <c r="L23" s="417">
        <v>24</v>
      </c>
      <c r="M23" s="417">
        <v>11</v>
      </c>
      <c r="N23" s="417">
        <v>7</v>
      </c>
      <c r="O23" s="417">
        <v>6</v>
      </c>
      <c r="P23" s="417">
        <v>22</v>
      </c>
      <c r="Q23" s="417">
        <v>18</v>
      </c>
      <c r="R23" s="417">
        <v>0</v>
      </c>
      <c r="S23" s="417">
        <v>0</v>
      </c>
      <c r="T23" s="417">
        <v>6</v>
      </c>
      <c r="U23" s="418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30</v>
      </c>
      <c r="C24" s="108" t="s">
        <v>31</v>
      </c>
      <c r="D24" s="71">
        <v>64</v>
      </c>
      <c r="E24" s="72">
        <v>42</v>
      </c>
      <c r="F24" s="416">
        <v>26</v>
      </c>
      <c r="G24" s="417">
        <v>18</v>
      </c>
      <c r="H24" s="417">
        <v>14</v>
      </c>
      <c r="I24" s="417">
        <v>10</v>
      </c>
      <c r="J24" s="417">
        <v>26</v>
      </c>
      <c r="K24" s="417">
        <v>16</v>
      </c>
      <c r="L24" s="417">
        <v>23</v>
      </c>
      <c r="M24" s="417">
        <v>9</v>
      </c>
      <c r="N24" s="417">
        <v>9</v>
      </c>
      <c r="O24" s="417">
        <v>4</v>
      </c>
      <c r="P24" s="417">
        <v>17</v>
      </c>
      <c r="Q24" s="417">
        <v>17</v>
      </c>
      <c r="R24" s="417">
        <v>1</v>
      </c>
      <c r="S24" s="417">
        <v>1</v>
      </c>
      <c r="T24" s="417">
        <v>8</v>
      </c>
      <c r="U24" s="418">
        <v>5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32</v>
      </c>
      <c r="C25" s="108" t="s">
        <v>33</v>
      </c>
      <c r="D25" s="71">
        <v>59</v>
      </c>
      <c r="E25" s="72">
        <v>41</v>
      </c>
      <c r="F25" s="416">
        <v>31</v>
      </c>
      <c r="G25" s="417">
        <v>19</v>
      </c>
      <c r="H25" s="417">
        <v>13</v>
      </c>
      <c r="I25" s="417">
        <v>7</v>
      </c>
      <c r="J25" s="417">
        <v>20</v>
      </c>
      <c r="K25" s="417">
        <v>18</v>
      </c>
      <c r="L25" s="417">
        <v>8</v>
      </c>
      <c r="M25" s="417">
        <v>4</v>
      </c>
      <c r="N25" s="417">
        <v>1</v>
      </c>
      <c r="O25" s="417">
        <v>1</v>
      </c>
      <c r="P25" s="417">
        <v>17</v>
      </c>
      <c r="Q25" s="417">
        <v>17</v>
      </c>
      <c r="R25" s="417">
        <v>1</v>
      </c>
      <c r="S25" s="417">
        <v>0</v>
      </c>
      <c r="T25" s="417">
        <v>4</v>
      </c>
      <c r="U25" s="418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34</v>
      </c>
      <c r="C26" s="108" t="s">
        <v>35</v>
      </c>
      <c r="D26" s="71">
        <v>64</v>
      </c>
      <c r="E26" s="72">
        <v>44</v>
      </c>
      <c r="F26" s="416">
        <v>33</v>
      </c>
      <c r="G26" s="417">
        <v>20</v>
      </c>
      <c r="H26" s="417">
        <v>20</v>
      </c>
      <c r="I26" s="417">
        <v>10</v>
      </c>
      <c r="J26" s="417">
        <v>16</v>
      </c>
      <c r="K26" s="417">
        <v>14</v>
      </c>
      <c r="L26" s="417">
        <v>16</v>
      </c>
      <c r="M26" s="417">
        <v>9</v>
      </c>
      <c r="N26" s="417">
        <v>1</v>
      </c>
      <c r="O26" s="417">
        <v>1</v>
      </c>
      <c r="P26" s="417">
        <v>19</v>
      </c>
      <c r="Q26" s="417">
        <v>19</v>
      </c>
      <c r="R26" s="417">
        <v>0</v>
      </c>
      <c r="S26" s="417">
        <v>0</v>
      </c>
      <c r="T26" s="417">
        <v>6</v>
      </c>
      <c r="U26" s="418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36</v>
      </c>
      <c r="C27" s="108" t="s">
        <v>37</v>
      </c>
      <c r="D27" s="71">
        <v>57</v>
      </c>
      <c r="E27" s="72">
        <v>37</v>
      </c>
      <c r="F27" s="416">
        <v>21</v>
      </c>
      <c r="G27" s="417">
        <v>14</v>
      </c>
      <c r="H27" s="417">
        <v>11</v>
      </c>
      <c r="I27" s="417">
        <v>6</v>
      </c>
      <c r="J27" s="417">
        <v>22</v>
      </c>
      <c r="K27" s="417">
        <v>17</v>
      </c>
      <c r="L27" s="417">
        <v>17</v>
      </c>
      <c r="M27" s="417">
        <v>10</v>
      </c>
      <c r="N27" s="417">
        <v>4</v>
      </c>
      <c r="O27" s="417">
        <v>2</v>
      </c>
      <c r="P27" s="417">
        <v>14</v>
      </c>
      <c r="Q27" s="417">
        <v>14</v>
      </c>
      <c r="R27" s="417">
        <v>0</v>
      </c>
      <c r="S27" s="417">
        <v>0</v>
      </c>
      <c r="T27" s="417">
        <v>9</v>
      </c>
      <c r="U27" s="418">
        <v>6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38</v>
      </c>
      <c r="C28" s="108" t="s">
        <v>39</v>
      </c>
      <c r="D28" s="71">
        <v>130</v>
      </c>
      <c r="E28" s="72">
        <v>88</v>
      </c>
      <c r="F28" s="416">
        <v>53</v>
      </c>
      <c r="G28" s="417">
        <v>37</v>
      </c>
      <c r="H28" s="417">
        <v>33</v>
      </c>
      <c r="I28" s="417">
        <v>22</v>
      </c>
      <c r="J28" s="417">
        <v>49</v>
      </c>
      <c r="K28" s="417">
        <v>35</v>
      </c>
      <c r="L28" s="417">
        <v>31</v>
      </c>
      <c r="M28" s="417">
        <v>10</v>
      </c>
      <c r="N28" s="417">
        <v>11</v>
      </c>
      <c r="O28" s="417">
        <v>8</v>
      </c>
      <c r="P28" s="417">
        <v>40</v>
      </c>
      <c r="Q28" s="417">
        <v>36</v>
      </c>
      <c r="R28" s="417">
        <v>0</v>
      </c>
      <c r="S28" s="417">
        <v>0</v>
      </c>
      <c r="T28" s="417">
        <v>13</v>
      </c>
      <c r="U28" s="418">
        <v>7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26</v>
      </c>
      <c r="C29" s="108" t="s">
        <v>40</v>
      </c>
      <c r="D29" s="71">
        <v>126</v>
      </c>
      <c r="E29" s="72">
        <v>92</v>
      </c>
      <c r="F29" s="416">
        <v>63</v>
      </c>
      <c r="G29" s="417">
        <v>38</v>
      </c>
      <c r="H29" s="417">
        <v>37</v>
      </c>
      <c r="I29" s="417">
        <v>20</v>
      </c>
      <c r="J29" s="417">
        <v>43</v>
      </c>
      <c r="K29" s="417">
        <v>36</v>
      </c>
      <c r="L29" s="417">
        <v>23</v>
      </c>
      <c r="M29" s="417">
        <v>17</v>
      </c>
      <c r="N29" s="417">
        <v>2</v>
      </c>
      <c r="O29" s="417">
        <v>1</v>
      </c>
      <c r="P29" s="417">
        <v>30</v>
      </c>
      <c r="Q29" s="417">
        <v>29</v>
      </c>
      <c r="R29" s="417">
        <v>0</v>
      </c>
      <c r="S29" s="417">
        <v>0</v>
      </c>
      <c r="T29" s="417">
        <v>15</v>
      </c>
      <c r="U29" s="418">
        <v>11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41</v>
      </c>
      <c r="C30" s="109" t="s">
        <v>42</v>
      </c>
      <c r="D30" s="71">
        <v>126</v>
      </c>
      <c r="E30" s="72">
        <v>89</v>
      </c>
      <c r="F30" s="416">
        <v>62</v>
      </c>
      <c r="G30" s="417">
        <v>43</v>
      </c>
      <c r="H30" s="417">
        <v>38</v>
      </c>
      <c r="I30" s="417">
        <v>23</v>
      </c>
      <c r="J30" s="417">
        <v>55</v>
      </c>
      <c r="K30" s="417">
        <v>45</v>
      </c>
      <c r="L30" s="417">
        <v>31</v>
      </c>
      <c r="M30" s="417">
        <v>19</v>
      </c>
      <c r="N30" s="417">
        <v>11</v>
      </c>
      <c r="O30" s="417">
        <v>10</v>
      </c>
      <c r="P30" s="417">
        <v>30</v>
      </c>
      <c r="Q30" s="417">
        <v>28</v>
      </c>
      <c r="R30" s="417">
        <v>1</v>
      </c>
      <c r="S30" s="417">
        <v>1</v>
      </c>
      <c r="T30" s="417">
        <v>11</v>
      </c>
      <c r="U30" s="418">
        <v>8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2"/>
      <c r="B31" s="83" t="s">
        <v>43</v>
      </c>
      <c r="C31" s="84"/>
      <c r="D31" s="110">
        <f>D22+D23+D24+D25+D26+D27+D28+D29+D30</f>
        <v>1101</v>
      </c>
      <c r="E31" s="90">
        <f aca="true" t="shared" si="3" ref="E31:U31">E22+E23+E24+E25+E26+E27+E28+E29+E30</f>
        <v>720</v>
      </c>
      <c r="F31" s="111">
        <f t="shared" si="3"/>
        <v>432</v>
      </c>
      <c r="G31" s="112">
        <f t="shared" si="3"/>
        <v>276</v>
      </c>
      <c r="H31" s="112">
        <f t="shared" si="3"/>
        <v>235</v>
      </c>
      <c r="I31" s="112">
        <f t="shared" si="3"/>
        <v>140</v>
      </c>
      <c r="J31" s="112">
        <f t="shared" si="3"/>
        <v>457</v>
      </c>
      <c r="K31" s="112">
        <f t="shared" si="3"/>
        <v>317</v>
      </c>
      <c r="L31" s="112">
        <f t="shared" si="3"/>
        <v>312</v>
      </c>
      <c r="M31" s="112">
        <f t="shared" si="3"/>
        <v>158</v>
      </c>
      <c r="N31" s="112">
        <f t="shared" si="3"/>
        <v>69</v>
      </c>
      <c r="O31" s="112">
        <f t="shared" si="3"/>
        <v>46</v>
      </c>
      <c r="P31" s="112">
        <f t="shared" si="3"/>
        <v>264</v>
      </c>
      <c r="Q31" s="112">
        <f t="shared" si="3"/>
        <v>246</v>
      </c>
      <c r="R31" s="112">
        <f t="shared" si="3"/>
        <v>4</v>
      </c>
      <c r="S31" s="112">
        <f t="shared" si="3"/>
        <v>3</v>
      </c>
      <c r="T31" s="112">
        <f t="shared" si="3"/>
        <v>133</v>
      </c>
      <c r="U31" s="90">
        <f t="shared" si="3"/>
        <v>71</v>
      </c>
      <c r="V31" s="113"/>
      <c r="W31" s="113"/>
      <c r="X31" s="91"/>
      <c r="Y31" s="91"/>
      <c r="Z31" s="91"/>
      <c r="AA31" s="91"/>
      <c r="AB31" s="91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AC17" sqref="AC1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4" t="s">
        <v>54</v>
      </c>
      <c r="B1" s="114"/>
      <c r="C1" s="114"/>
      <c r="D1" s="114"/>
      <c r="E1" s="114"/>
      <c r="F1" s="115" t="s">
        <v>55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6.5" customHeight="1">
      <c r="A2" s="114"/>
      <c r="B2" s="114"/>
      <c r="C2" s="114"/>
      <c r="D2" s="114"/>
      <c r="E2" s="114"/>
      <c r="F2" s="117" t="str">
        <f>'ogolne (1)'!T3</f>
        <v>do 31 stycznia 2024 roku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</row>
    <row r="3" ht="22.5" customHeight="1" thickBot="1">
      <c r="F3" s="120"/>
    </row>
    <row r="4" spans="1:29" ht="24.75" customHeight="1">
      <c r="A4" s="121" t="s">
        <v>0</v>
      </c>
      <c r="B4" s="122" t="s">
        <v>0</v>
      </c>
      <c r="C4" s="123" t="s">
        <v>0</v>
      </c>
      <c r="D4" s="124" t="s">
        <v>56</v>
      </c>
      <c r="E4" s="125"/>
      <c r="F4" s="126" t="s">
        <v>57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6" t="s">
        <v>58</v>
      </c>
      <c r="S4" s="127"/>
      <c r="T4" s="127"/>
      <c r="U4" s="127"/>
      <c r="V4" s="127"/>
      <c r="W4" s="127"/>
      <c r="X4" s="127"/>
      <c r="Y4" s="127"/>
      <c r="Z4" s="127"/>
      <c r="AA4" s="128"/>
      <c r="AB4" s="129" t="s">
        <v>56</v>
      </c>
      <c r="AC4" s="125"/>
    </row>
    <row r="5" spans="1:29" ht="39" customHeight="1">
      <c r="A5" s="130" t="s">
        <v>17</v>
      </c>
      <c r="B5" s="131" t="s">
        <v>3</v>
      </c>
      <c r="C5" s="132" t="s">
        <v>4</v>
      </c>
      <c r="D5" s="133"/>
      <c r="E5" s="134"/>
      <c r="F5" s="135" t="s">
        <v>59</v>
      </c>
      <c r="G5" s="136"/>
      <c r="H5" s="137" t="s">
        <v>60</v>
      </c>
      <c r="I5" s="137"/>
      <c r="J5" s="137" t="s">
        <v>61</v>
      </c>
      <c r="K5" s="137"/>
      <c r="L5" s="137" t="s">
        <v>62</v>
      </c>
      <c r="M5" s="137"/>
      <c r="N5" s="137" t="s">
        <v>63</v>
      </c>
      <c r="O5" s="137"/>
      <c r="P5" s="137" t="s">
        <v>64</v>
      </c>
      <c r="Q5" s="138"/>
      <c r="R5" s="139" t="s">
        <v>65</v>
      </c>
      <c r="S5" s="140"/>
      <c r="T5" s="140" t="s">
        <v>66</v>
      </c>
      <c r="U5" s="140"/>
      <c r="V5" s="140" t="s">
        <v>67</v>
      </c>
      <c r="W5" s="140"/>
      <c r="X5" s="140" t="s">
        <v>68</v>
      </c>
      <c r="Y5" s="140"/>
      <c r="Z5" s="141" t="s">
        <v>69</v>
      </c>
      <c r="AA5" s="142"/>
      <c r="AB5" s="143"/>
      <c r="AC5" s="134"/>
    </row>
    <row r="6" spans="1:29" ht="12.75" customHeight="1" thickBot="1">
      <c r="A6" s="144" t="s">
        <v>0</v>
      </c>
      <c r="B6" s="145" t="s">
        <v>0</v>
      </c>
      <c r="C6" s="146" t="s">
        <v>0</v>
      </c>
      <c r="D6" s="147" t="s">
        <v>24</v>
      </c>
      <c r="E6" s="148" t="s">
        <v>25</v>
      </c>
      <c r="F6" s="149" t="s">
        <v>24</v>
      </c>
      <c r="G6" s="150" t="s">
        <v>25</v>
      </c>
      <c r="H6" s="151" t="s">
        <v>24</v>
      </c>
      <c r="I6" s="150" t="s">
        <v>25</v>
      </c>
      <c r="J6" s="151" t="s">
        <v>24</v>
      </c>
      <c r="K6" s="150" t="s">
        <v>25</v>
      </c>
      <c r="L6" s="151" t="s">
        <v>24</v>
      </c>
      <c r="M6" s="150" t="s">
        <v>25</v>
      </c>
      <c r="N6" s="151" t="s">
        <v>24</v>
      </c>
      <c r="O6" s="150" t="s">
        <v>25</v>
      </c>
      <c r="P6" s="151" t="s">
        <v>24</v>
      </c>
      <c r="Q6" s="152" t="s">
        <v>25</v>
      </c>
      <c r="R6" s="149" t="s">
        <v>24</v>
      </c>
      <c r="S6" s="150" t="s">
        <v>25</v>
      </c>
      <c r="T6" s="151" t="s">
        <v>24</v>
      </c>
      <c r="U6" s="150" t="s">
        <v>25</v>
      </c>
      <c r="V6" s="151" t="s">
        <v>24</v>
      </c>
      <c r="W6" s="150" t="s">
        <v>25</v>
      </c>
      <c r="X6" s="151" t="s">
        <v>24</v>
      </c>
      <c r="Y6" s="150" t="s">
        <v>25</v>
      </c>
      <c r="Z6" s="151" t="s">
        <v>24</v>
      </c>
      <c r="AA6" s="152" t="s">
        <v>25</v>
      </c>
      <c r="AB6" s="153" t="s">
        <v>24</v>
      </c>
      <c r="AC6" s="148" t="s">
        <v>25</v>
      </c>
    </row>
    <row r="7" spans="1:31" ht="24" customHeight="1">
      <c r="A7" s="154">
        <v>1</v>
      </c>
      <c r="B7" s="155" t="s">
        <v>26</v>
      </c>
      <c r="C7" s="156" t="s">
        <v>27</v>
      </c>
      <c r="D7" s="157">
        <f aca="true" t="shared" si="0" ref="D7:E15">SUM(F7+H7+J7+L7+N7+P7)</f>
        <v>494</v>
      </c>
      <c r="E7" s="158">
        <f t="shared" si="0"/>
        <v>291</v>
      </c>
      <c r="F7" s="419">
        <v>46</v>
      </c>
      <c r="G7" s="420">
        <v>27</v>
      </c>
      <c r="H7" s="420">
        <v>117</v>
      </c>
      <c r="I7" s="420">
        <v>76</v>
      </c>
      <c r="J7" s="420">
        <v>141</v>
      </c>
      <c r="K7" s="420">
        <v>90</v>
      </c>
      <c r="L7" s="420">
        <v>101</v>
      </c>
      <c r="M7" s="420">
        <v>59</v>
      </c>
      <c r="N7" s="420">
        <v>58</v>
      </c>
      <c r="O7" s="420">
        <v>37</v>
      </c>
      <c r="P7" s="420">
        <v>31</v>
      </c>
      <c r="Q7" s="421">
        <v>2</v>
      </c>
      <c r="R7" s="419">
        <v>84</v>
      </c>
      <c r="S7" s="420">
        <v>58</v>
      </c>
      <c r="T7" s="420">
        <v>127</v>
      </c>
      <c r="U7" s="420">
        <v>82</v>
      </c>
      <c r="V7" s="420">
        <v>78</v>
      </c>
      <c r="W7" s="420">
        <v>49</v>
      </c>
      <c r="X7" s="420">
        <v>113</v>
      </c>
      <c r="Y7" s="420">
        <v>56</v>
      </c>
      <c r="Z7" s="420">
        <v>92</v>
      </c>
      <c r="AA7" s="160">
        <v>46</v>
      </c>
      <c r="AB7" s="161">
        <f aca="true" t="shared" si="1" ref="AB7:AC15">R7+T7+V7+X7+Z7</f>
        <v>494</v>
      </c>
      <c r="AC7" s="162">
        <f t="shared" si="1"/>
        <v>291</v>
      </c>
      <c r="AE7" s="163"/>
    </row>
    <row r="8" spans="1:31" ht="24" customHeight="1">
      <c r="A8" s="164">
        <v>2</v>
      </c>
      <c r="B8" s="165" t="s">
        <v>28</v>
      </c>
      <c r="C8" s="166" t="s">
        <v>29</v>
      </c>
      <c r="D8" s="167">
        <f t="shared" si="0"/>
        <v>114</v>
      </c>
      <c r="E8" s="168">
        <f t="shared" si="0"/>
        <v>72</v>
      </c>
      <c r="F8" s="419">
        <v>23</v>
      </c>
      <c r="G8" s="420">
        <v>15</v>
      </c>
      <c r="H8" s="420">
        <v>33</v>
      </c>
      <c r="I8" s="420">
        <v>24</v>
      </c>
      <c r="J8" s="420">
        <v>22</v>
      </c>
      <c r="K8" s="420">
        <v>16</v>
      </c>
      <c r="L8" s="420">
        <v>24</v>
      </c>
      <c r="M8" s="420">
        <v>13</v>
      </c>
      <c r="N8" s="420">
        <v>5</v>
      </c>
      <c r="O8" s="420">
        <v>3</v>
      </c>
      <c r="P8" s="420">
        <v>7</v>
      </c>
      <c r="Q8" s="421">
        <v>1</v>
      </c>
      <c r="R8" s="419">
        <v>8</v>
      </c>
      <c r="S8" s="420">
        <v>6</v>
      </c>
      <c r="T8" s="420">
        <v>23</v>
      </c>
      <c r="U8" s="420">
        <v>17</v>
      </c>
      <c r="V8" s="420">
        <v>11</v>
      </c>
      <c r="W8" s="420">
        <v>9</v>
      </c>
      <c r="X8" s="420">
        <v>45</v>
      </c>
      <c r="Y8" s="420">
        <v>26</v>
      </c>
      <c r="Z8" s="420">
        <v>27</v>
      </c>
      <c r="AA8" s="160">
        <v>14</v>
      </c>
      <c r="AB8" s="169">
        <f t="shared" si="1"/>
        <v>114</v>
      </c>
      <c r="AC8" s="170">
        <f t="shared" si="1"/>
        <v>72</v>
      </c>
      <c r="AE8" s="163"/>
    </row>
    <row r="9" spans="1:31" ht="24" customHeight="1">
      <c r="A9" s="164">
        <v>3</v>
      </c>
      <c r="B9" s="165" t="s">
        <v>30</v>
      </c>
      <c r="C9" s="166" t="s">
        <v>31</v>
      </c>
      <c r="D9" s="167">
        <f t="shared" si="0"/>
        <v>82</v>
      </c>
      <c r="E9" s="168">
        <f t="shared" si="0"/>
        <v>53</v>
      </c>
      <c r="F9" s="419">
        <v>14</v>
      </c>
      <c r="G9" s="420">
        <v>10</v>
      </c>
      <c r="H9" s="420">
        <v>23</v>
      </c>
      <c r="I9" s="420">
        <v>17</v>
      </c>
      <c r="J9" s="420">
        <v>16</v>
      </c>
      <c r="K9" s="420">
        <v>12</v>
      </c>
      <c r="L9" s="420">
        <v>9</v>
      </c>
      <c r="M9" s="420">
        <v>7</v>
      </c>
      <c r="N9" s="420">
        <v>14</v>
      </c>
      <c r="O9" s="420">
        <v>7</v>
      </c>
      <c r="P9" s="420">
        <v>6</v>
      </c>
      <c r="Q9" s="421">
        <v>0</v>
      </c>
      <c r="R9" s="419">
        <v>6</v>
      </c>
      <c r="S9" s="420">
        <v>6</v>
      </c>
      <c r="T9" s="420">
        <v>23</v>
      </c>
      <c r="U9" s="420">
        <v>20</v>
      </c>
      <c r="V9" s="420">
        <v>11</v>
      </c>
      <c r="W9" s="420">
        <v>8</v>
      </c>
      <c r="X9" s="420">
        <v>25</v>
      </c>
      <c r="Y9" s="420">
        <v>12</v>
      </c>
      <c r="Z9" s="420">
        <v>17</v>
      </c>
      <c r="AA9" s="160">
        <v>7</v>
      </c>
      <c r="AB9" s="169">
        <f t="shared" si="1"/>
        <v>82</v>
      </c>
      <c r="AC9" s="170">
        <f t="shared" si="1"/>
        <v>53</v>
      </c>
      <c r="AE9" s="163"/>
    </row>
    <row r="10" spans="1:31" ht="24" customHeight="1">
      <c r="A10" s="164">
        <v>4</v>
      </c>
      <c r="B10" s="165" t="s">
        <v>32</v>
      </c>
      <c r="C10" s="166" t="s">
        <v>33</v>
      </c>
      <c r="D10" s="167">
        <f t="shared" si="0"/>
        <v>68</v>
      </c>
      <c r="E10" s="168">
        <f t="shared" si="0"/>
        <v>46</v>
      </c>
      <c r="F10" s="419">
        <v>13</v>
      </c>
      <c r="G10" s="420">
        <v>7</v>
      </c>
      <c r="H10" s="420">
        <v>26</v>
      </c>
      <c r="I10" s="420">
        <v>17</v>
      </c>
      <c r="J10" s="420">
        <v>16</v>
      </c>
      <c r="K10" s="420">
        <v>14</v>
      </c>
      <c r="L10" s="420">
        <v>9</v>
      </c>
      <c r="M10" s="420">
        <v>7</v>
      </c>
      <c r="N10" s="420">
        <v>4</v>
      </c>
      <c r="O10" s="420">
        <v>1</v>
      </c>
      <c r="P10" s="420">
        <v>0</v>
      </c>
      <c r="Q10" s="421">
        <v>0</v>
      </c>
      <c r="R10" s="419">
        <v>6</v>
      </c>
      <c r="S10" s="420">
        <v>5</v>
      </c>
      <c r="T10" s="420">
        <v>19</v>
      </c>
      <c r="U10" s="420">
        <v>12</v>
      </c>
      <c r="V10" s="420">
        <v>6</v>
      </c>
      <c r="W10" s="420">
        <v>4</v>
      </c>
      <c r="X10" s="420">
        <v>18</v>
      </c>
      <c r="Y10" s="420">
        <v>14</v>
      </c>
      <c r="Z10" s="420">
        <v>19</v>
      </c>
      <c r="AA10" s="160">
        <v>11</v>
      </c>
      <c r="AB10" s="169">
        <f t="shared" si="1"/>
        <v>68</v>
      </c>
      <c r="AC10" s="170">
        <f t="shared" si="1"/>
        <v>46</v>
      </c>
      <c r="AE10" s="163"/>
    </row>
    <row r="11" spans="1:31" ht="24" customHeight="1">
      <c r="A11" s="164">
        <v>5</v>
      </c>
      <c r="B11" s="165" t="s">
        <v>34</v>
      </c>
      <c r="C11" s="166" t="s">
        <v>35</v>
      </c>
      <c r="D11" s="167">
        <f t="shared" si="0"/>
        <v>79</v>
      </c>
      <c r="E11" s="168">
        <f t="shared" si="0"/>
        <v>52</v>
      </c>
      <c r="F11" s="419">
        <v>20</v>
      </c>
      <c r="G11" s="420">
        <v>10</v>
      </c>
      <c r="H11" s="420">
        <v>19</v>
      </c>
      <c r="I11" s="420">
        <v>15</v>
      </c>
      <c r="J11" s="420">
        <v>20</v>
      </c>
      <c r="K11" s="420">
        <v>15</v>
      </c>
      <c r="L11" s="420">
        <v>14</v>
      </c>
      <c r="M11" s="420">
        <v>10</v>
      </c>
      <c r="N11" s="420">
        <v>2</v>
      </c>
      <c r="O11" s="420">
        <v>2</v>
      </c>
      <c r="P11" s="420">
        <v>4</v>
      </c>
      <c r="Q11" s="421">
        <v>0</v>
      </c>
      <c r="R11" s="419">
        <v>10</v>
      </c>
      <c r="S11" s="420">
        <v>9</v>
      </c>
      <c r="T11" s="420">
        <v>23</v>
      </c>
      <c r="U11" s="420">
        <v>17</v>
      </c>
      <c r="V11" s="420">
        <v>7</v>
      </c>
      <c r="W11" s="420">
        <v>5</v>
      </c>
      <c r="X11" s="420">
        <v>28</v>
      </c>
      <c r="Y11" s="420">
        <v>14</v>
      </c>
      <c r="Z11" s="420">
        <v>11</v>
      </c>
      <c r="AA11" s="160">
        <v>7</v>
      </c>
      <c r="AB11" s="169">
        <f t="shared" si="1"/>
        <v>79</v>
      </c>
      <c r="AC11" s="170">
        <f t="shared" si="1"/>
        <v>52</v>
      </c>
      <c r="AE11" s="163"/>
    </row>
    <row r="12" spans="1:31" ht="24" customHeight="1">
      <c r="A12" s="164">
        <v>6</v>
      </c>
      <c r="B12" s="165" t="s">
        <v>36</v>
      </c>
      <c r="C12" s="166" t="s">
        <v>37</v>
      </c>
      <c r="D12" s="167">
        <f t="shared" si="0"/>
        <v>75</v>
      </c>
      <c r="E12" s="168">
        <f t="shared" si="0"/>
        <v>46</v>
      </c>
      <c r="F12" s="419">
        <v>11</v>
      </c>
      <c r="G12" s="420">
        <v>6</v>
      </c>
      <c r="H12" s="420">
        <v>19</v>
      </c>
      <c r="I12" s="420">
        <v>16</v>
      </c>
      <c r="J12" s="420">
        <v>16</v>
      </c>
      <c r="K12" s="420">
        <v>7</v>
      </c>
      <c r="L12" s="420">
        <v>19</v>
      </c>
      <c r="M12" s="420">
        <v>13</v>
      </c>
      <c r="N12" s="420">
        <v>7</v>
      </c>
      <c r="O12" s="420">
        <v>4</v>
      </c>
      <c r="P12" s="420">
        <v>3</v>
      </c>
      <c r="Q12" s="421">
        <v>0</v>
      </c>
      <c r="R12" s="419">
        <v>12</v>
      </c>
      <c r="S12" s="420">
        <v>8</v>
      </c>
      <c r="T12" s="420">
        <v>19</v>
      </c>
      <c r="U12" s="420">
        <v>12</v>
      </c>
      <c r="V12" s="420">
        <v>4</v>
      </c>
      <c r="W12" s="420">
        <v>4</v>
      </c>
      <c r="X12" s="420">
        <v>28</v>
      </c>
      <c r="Y12" s="420">
        <v>14</v>
      </c>
      <c r="Z12" s="420">
        <v>12</v>
      </c>
      <c r="AA12" s="160">
        <v>8</v>
      </c>
      <c r="AB12" s="169">
        <f t="shared" si="1"/>
        <v>75</v>
      </c>
      <c r="AC12" s="170">
        <f t="shared" si="1"/>
        <v>46</v>
      </c>
      <c r="AE12" s="163"/>
    </row>
    <row r="13" spans="1:31" ht="24" customHeight="1">
      <c r="A13" s="164">
        <v>7</v>
      </c>
      <c r="B13" s="165" t="s">
        <v>38</v>
      </c>
      <c r="C13" s="166" t="s">
        <v>39</v>
      </c>
      <c r="D13" s="167">
        <f t="shared" si="0"/>
        <v>163</v>
      </c>
      <c r="E13" s="168">
        <f t="shared" si="0"/>
        <v>104</v>
      </c>
      <c r="F13" s="419">
        <v>33</v>
      </c>
      <c r="G13" s="420">
        <v>22</v>
      </c>
      <c r="H13" s="420">
        <v>48</v>
      </c>
      <c r="I13" s="420">
        <v>37</v>
      </c>
      <c r="J13" s="420">
        <v>38</v>
      </c>
      <c r="K13" s="420">
        <v>27</v>
      </c>
      <c r="L13" s="420">
        <v>22</v>
      </c>
      <c r="M13" s="420">
        <v>12</v>
      </c>
      <c r="N13" s="420">
        <v>13</v>
      </c>
      <c r="O13" s="420">
        <v>6</v>
      </c>
      <c r="P13" s="420">
        <v>9</v>
      </c>
      <c r="Q13" s="421">
        <v>0</v>
      </c>
      <c r="R13" s="419">
        <v>31</v>
      </c>
      <c r="S13" s="420">
        <v>27</v>
      </c>
      <c r="T13" s="420">
        <v>39</v>
      </c>
      <c r="U13" s="420">
        <v>26</v>
      </c>
      <c r="V13" s="420">
        <v>13</v>
      </c>
      <c r="W13" s="420">
        <v>9</v>
      </c>
      <c r="X13" s="420">
        <v>47</v>
      </c>
      <c r="Y13" s="420">
        <v>28</v>
      </c>
      <c r="Z13" s="420">
        <v>33</v>
      </c>
      <c r="AA13" s="160">
        <v>14</v>
      </c>
      <c r="AB13" s="169">
        <f t="shared" si="1"/>
        <v>163</v>
      </c>
      <c r="AC13" s="170">
        <f t="shared" si="1"/>
        <v>104</v>
      </c>
      <c r="AE13" s="163"/>
    </row>
    <row r="14" spans="1:31" ht="24" customHeight="1">
      <c r="A14" s="164">
        <v>8</v>
      </c>
      <c r="B14" s="165" t="s">
        <v>26</v>
      </c>
      <c r="C14" s="166" t="s">
        <v>40</v>
      </c>
      <c r="D14" s="167">
        <f t="shared" si="0"/>
        <v>172</v>
      </c>
      <c r="E14" s="168">
        <f t="shared" si="0"/>
        <v>118</v>
      </c>
      <c r="F14" s="419">
        <v>37</v>
      </c>
      <c r="G14" s="420">
        <v>20</v>
      </c>
      <c r="H14" s="420">
        <v>52</v>
      </c>
      <c r="I14" s="420">
        <v>37</v>
      </c>
      <c r="J14" s="420">
        <v>43</v>
      </c>
      <c r="K14" s="420">
        <v>30</v>
      </c>
      <c r="L14" s="420">
        <v>28</v>
      </c>
      <c r="M14" s="420">
        <v>25</v>
      </c>
      <c r="N14" s="420">
        <v>10</v>
      </c>
      <c r="O14" s="420">
        <v>6</v>
      </c>
      <c r="P14" s="420">
        <v>2</v>
      </c>
      <c r="Q14" s="421">
        <v>0</v>
      </c>
      <c r="R14" s="419">
        <v>40</v>
      </c>
      <c r="S14" s="420">
        <v>35</v>
      </c>
      <c r="T14" s="420">
        <v>48</v>
      </c>
      <c r="U14" s="420">
        <v>34</v>
      </c>
      <c r="V14" s="420">
        <v>19</v>
      </c>
      <c r="W14" s="420">
        <v>16</v>
      </c>
      <c r="X14" s="420">
        <v>41</v>
      </c>
      <c r="Y14" s="420">
        <v>21</v>
      </c>
      <c r="Z14" s="420">
        <v>24</v>
      </c>
      <c r="AA14" s="160">
        <v>12</v>
      </c>
      <c r="AB14" s="169">
        <f t="shared" si="1"/>
        <v>172</v>
      </c>
      <c r="AC14" s="170">
        <f t="shared" si="1"/>
        <v>118</v>
      </c>
      <c r="AE14" s="163"/>
    </row>
    <row r="15" spans="1:31" ht="24" customHeight="1" thickBot="1">
      <c r="A15" s="154">
        <v>9</v>
      </c>
      <c r="B15" s="155" t="s">
        <v>41</v>
      </c>
      <c r="C15" s="156" t="s">
        <v>42</v>
      </c>
      <c r="D15" s="171">
        <f t="shared" si="0"/>
        <v>156</v>
      </c>
      <c r="E15" s="172">
        <f t="shared" si="0"/>
        <v>109</v>
      </c>
      <c r="F15" s="422">
        <v>38</v>
      </c>
      <c r="G15" s="423">
        <v>23</v>
      </c>
      <c r="H15" s="423">
        <v>43</v>
      </c>
      <c r="I15" s="423">
        <v>34</v>
      </c>
      <c r="J15" s="423">
        <v>31</v>
      </c>
      <c r="K15" s="423">
        <v>23</v>
      </c>
      <c r="L15" s="423">
        <v>30</v>
      </c>
      <c r="M15" s="423">
        <v>21</v>
      </c>
      <c r="N15" s="423">
        <v>10</v>
      </c>
      <c r="O15" s="423">
        <v>8</v>
      </c>
      <c r="P15" s="423">
        <v>4</v>
      </c>
      <c r="Q15" s="424">
        <v>0</v>
      </c>
      <c r="R15" s="422">
        <v>33</v>
      </c>
      <c r="S15" s="423">
        <v>25</v>
      </c>
      <c r="T15" s="423">
        <v>36</v>
      </c>
      <c r="U15" s="423">
        <v>27</v>
      </c>
      <c r="V15" s="423">
        <v>18</v>
      </c>
      <c r="W15" s="423">
        <v>14</v>
      </c>
      <c r="X15" s="423">
        <v>51</v>
      </c>
      <c r="Y15" s="423">
        <v>34</v>
      </c>
      <c r="Z15" s="423">
        <v>18</v>
      </c>
      <c r="AA15" s="173">
        <v>9</v>
      </c>
      <c r="AB15" s="161">
        <f t="shared" si="1"/>
        <v>156</v>
      </c>
      <c r="AC15" s="162">
        <f t="shared" si="1"/>
        <v>109</v>
      </c>
      <c r="AE15" s="163"/>
    </row>
    <row r="16" spans="1:29" ht="19.5" customHeight="1" thickBot="1">
      <c r="A16" s="174"/>
      <c r="B16" s="175" t="s">
        <v>70</v>
      </c>
      <c r="C16" s="175"/>
      <c r="D16" s="176">
        <f aca="true" t="shared" si="2" ref="D16:AC16">D7+D8+D9+D10+D11+D12+D13+D14+D15</f>
        <v>1403</v>
      </c>
      <c r="E16" s="177">
        <f t="shared" si="2"/>
        <v>891</v>
      </c>
      <c r="F16" s="176">
        <f t="shared" si="2"/>
        <v>235</v>
      </c>
      <c r="G16" s="178">
        <f t="shared" si="2"/>
        <v>140</v>
      </c>
      <c r="H16" s="178">
        <f t="shared" si="2"/>
        <v>380</v>
      </c>
      <c r="I16" s="178">
        <f t="shared" si="2"/>
        <v>273</v>
      </c>
      <c r="J16" s="178">
        <f t="shared" si="2"/>
        <v>343</v>
      </c>
      <c r="K16" s="178">
        <f t="shared" si="2"/>
        <v>234</v>
      </c>
      <c r="L16" s="178">
        <f t="shared" si="2"/>
        <v>256</v>
      </c>
      <c r="M16" s="178">
        <f t="shared" si="2"/>
        <v>167</v>
      </c>
      <c r="N16" s="178">
        <f t="shared" si="2"/>
        <v>123</v>
      </c>
      <c r="O16" s="178">
        <f t="shared" si="2"/>
        <v>74</v>
      </c>
      <c r="P16" s="178">
        <f t="shared" si="2"/>
        <v>66</v>
      </c>
      <c r="Q16" s="178">
        <f t="shared" si="2"/>
        <v>3</v>
      </c>
      <c r="R16" s="176">
        <f t="shared" si="2"/>
        <v>230</v>
      </c>
      <c r="S16" s="176">
        <f t="shared" si="2"/>
        <v>179</v>
      </c>
      <c r="T16" s="178">
        <f t="shared" si="2"/>
        <v>357</v>
      </c>
      <c r="U16" s="178">
        <f t="shared" si="2"/>
        <v>247</v>
      </c>
      <c r="V16" s="178">
        <f t="shared" si="2"/>
        <v>167</v>
      </c>
      <c r="W16" s="178">
        <f t="shared" si="2"/>
        <v>118</v>
      </c>
      <c r="X16" s="178">
        <f t="shared" si="2"/>
        <v>396</v>
      </c>
      <c r="Y16" s="178">
        <f t="shared" si="2"/>
        <v>219</v>
      </c>
      <c r="Z16" s="178">
        <f t="shared" si="2"/>
        <v>253</v>
      </c>
      <c r="AA16" s="178">
        <f t="shared" si="2"/>
        <v>128</v>
      </c>
      <c r="AB16" s="179">
        <f t="shared" si="2"/>
        <v>1403</v>
      </c>
      <c r="AC16" s="177">
        <f t="shared" si="2"/>
        <v>891</v>
      </c>
    </row>
    <row r="17" ht="42.75" customHeight="1" thickBot="1"/>
    <row r="18" spans="1:33" ht="23.25" customHeight="1">
      <c r="A18" s="121" t="s">
        <v>0</v>
      </c>
      <c r="B18" s="122" t="s">
        <v>0</v>
      </c>
      <c r="C18" s="180" t="s">
        <v>4</v>
      </c>
      <c r="D18" s="124" t="s">
        <v>71</v>
      </c>
      <c r="E18" s="125"/>
      <c r="F18" s="181" t="s">
        <v>72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  <c r="T18" s="184" t="s">
        <v>73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5"/>
      <c r="AF18" s="181" t="s">
        <v>71</v>
      </c>
      <c r="AG18" s="185"/>
    </row>
    <row r="19" spans="1:33" ht="33" customHeight="1">
      <c r="A19" s="130" t="s">
        <v>17</v>
      </c>
      <c r="B19" s="131" t="s">
        <v>3</v>
      </c>
      <c r="C19" s="186"/>
      <c r="D19" s="133"/>
      <c r="E19" s="134"/>
      <c r="F19" s="187" t="s">
        <v>74</v>
      </c>
      <c r="G19" s="188"/>
      <c r="H19" s="187" t="s">
        <v>75</v>
      </c>
      <c r="I19" s="187"/>
      <c r="J19" s="187" t="s">
        <v>76</v>
      </c>
      <c r="K19" s="187"/>
      <c r="L19" s="187" t="s">
        <v>77</v>
      </c>
      <c r="M19" s="187"/>
      <c r="N19" s="187" t="s">
        <v>78</v>
      </c>
      <c r="O19" s="187"/>
      <c r="P19" s="187" t="s">
        <v>79</v>
      </c>
      <c r="Q19" s="187"/>
      <c r="R19" s="187" t="s">
        <v>80</v>
      </c>
      <c r="S19" s="189"/>
      <c r="T19" s="190" t="s">
        <v>81</v>
      </c>
      <c r="U19" s="188"/>
      <c r="V19" s="187" t="s">
        <v>82</v>
      </c>
      <c r="W19" s="187"/>
      <c r="X19" s="187" t="s">
        <v>83</v>
      </c>
      <c r="Y19" s="187"/>
      <c r="Z19" s="187" t="s">
        <v>84</v>
      </c>
      <c r="AA19" s="187"/>
      <c r="AB19" s="187" t="s">
        <v>85</v>
      </c>
      <c r="AC19" s="187"/>
      <c r="AD19" s="187" t="s">
        <v>86</v>
      </c>
      <c r="AE19" s="191"/>
      <c r="AF19" s="192"/>
      <c r="AG19" s="193"/>
    </row>
    <row r="20" spans="1:33" ht="12.75" customHeight="1" thickBot="1">
      <c r="A20" s="144" t="s">
        <v>0</v>
      </c>
      <c r="B20" s="145" t="s">
        <v>0</v>
      </c>
      <c r="C20" s="194"/>
      <c r="D20" s="195" t="s">
        <v>24</v>
      </c>
      <c r="E20" s="196" t="s">
        <v>25</v>
      </c>
      <c r="F20" s="150" t="s">
        <v>24</v>
      </c>
      <c r="G20" s="150" t="s">
        <v>25</v>
      </c>
      <c r="H20" s="151" t="s">
        <v>24</v>
      </c>
      <c r="I20" s="150" t="s">
        <v>25</v>
      </c>
      <c r="J20" s="151" t="s">
        <v>24</v>
      </c>
      <c r="K20" s="150" t="s">
        <v>25</v>
      </c>
      <c r="L20" s="151" t="s">
        <v>24</v>
      </c>
      <c r="M20" s="150" t="s">
        <v>25</v>
      </c>
      <c r="N20" s="151" t="s">
        <v>24</v>
      </c>
      <c r="O20" s="150" t="s">
        <v>25</v>
      </c>
      <c r="P20" s="151" t="s">
        <v>24</v>
      </c>
      <c r="Q20" s="150" t="s">
        <v>25</v>
      </c>
      <c r="R20" s="151" t="s">
        <v>24</v>
      </c>
      <c r="S20" s="197" t="s">
        <v>25</v>
      </c>
      <c r="T20" s="149" t="s">
        <v>24</v>
      </c>
      <c r="U20" s="150" t="s">
        <v>25</v>
      </c>
      <c r="V20" s="151" t="s">
        <v>24</v>
      </c>
      <c r="W20" s="150" t="s">
        <v>25</v>
      </c>
      <c r="X20" s="151" t="s">
        <v>24</v>
      </c>
      <c r="Y20" s="150" t="s">
        <v>25</v>
      </c>
      <c r="Z20" s="151" t="s">
        <v>24</v>
      </c>
      <c r="AA20" s="150" t="s">
        <v>25</v>
      </c>
      <c r="AB20" s="151" t="s">
        <v>24</v>
      </c>
      <c r="AC20" s="150" t="s">
        <v>25</v>
      </c>
      <c r="AD20" s="151" t="s">
        <v>24</v>
      </c>
      <c r="AE20" s="152" t="s">
        <v>25</v>
      </c>
      <c r="AF20" s="198" t="s">
        <v>24</v>
      </c>
      <c r="AG20" s="199" t="s">
        <v>25</v>
      </c>
    </row>
    <row r="21" spans="1:33" ht="24.75" customHeight="1">
      <c r="A21" s="154">
        <v>1</v>
      </c>
      <c r="B21" s="155" t="s">
        <v>26</v>
      </c>
      <c r="C21" s="156" t="s">
        <v>27</v>
      </c>
      <c r="D21" s="200">
        <f aca="true" t="shared" si="3" ref="D21:E29">SUM(F21+H21+J21+L21+N21+P21+R21)</f>
        <v>494</v>
      </c>
      <c r="E21" s="157">
        <f t="shared" si="3"/>
        <v>291</v>
      </c>
      <c r="F21" s="159">
        <v>69</v>
      </c>
      <c r="G21" s="420">
        <v>48</v>
      </c>
      <c r="H21" s="420">
        <v>130</v>
      </c>
      <c r="I21" s="420">
        <v>83</v>
      </c>
      <c r="J21" s="420">
        <v>90</v>
      </c>
      <c r="K21" s="420">
        <v>54</v>
      </c>
      <c r="L21" s="420">
        <v>92</v>
      </c>
      <c r="M21" s="420">
        <v>51</v>
      </c>
      <c r="N21" s="420">
        <v>47</v>
      </c>
      <c r="O21" s="420">
        <v>23</v>
      </c>
      <c r="P21" s="420">
        <v>31</v>
      </c>
      <c r="Q21" s="420">
        <v>11</v>
      </c>
      <c r="R21" s="420">
        <v>35</v>
      </c>
      <c r="S21" s="421">
        <v>21</v>
      </c>
      <c r="T21" s="419">
        <v>103</v>
      </c>
      <c r="U21" s="420">
        <v>55</v>
      </c>
      <c r="V21" s="420">
        <v>87</v>
      </c>
      <c r="W21" s="420">
        <v>47</v>
      </c>
      <c r="X21" s="420">
        <v>81</v>
      </c>
      <c r="Y21" s="420">
        <v>53</v>
      </c>
      <c r="Z21" s="420">
        <v>91</v>
      </c>
      <c r="AA21" s="420">
        <v>60</v>
      </c>
      <c r="AB21" s="420">
        <v>70</v>
      </c>
      <c r="AC21" s="420">
        <v>41</v>
      </c>
      <c r="AD21" s="420">
        <v>62</v>
      </c>
      <c r="AE21" s="421">
        <v>35</v>
      </c>
      <c r="AF21" s="201">
        <f aca="true" t="shared" si="4" ref="AF21:AG29">T21+V21+X21+Z21+AB21+AD21</f>
        <v>494</v>
      </c>
      <c r="AG21" s="162">
        <f t="shared" si="4"/>
        <v>291</v>
      </c>
    </row>
    <row r="22" spans="1:33" ht="24.75" customHeight="1">
      <c r="A22" s="164">
        <v>2</v>
      </c>
      <c r="B22" s="165" t="s">
        <v>28</v>
      </c>
      <c r="C22" s="202" t="s">
        <v>29</v>
      </c>
      <c r="D22" s="200">
        <f t="shared" si="3"/>
        <v>114</v>
      </c>
      <c r="E22" s="167">
        <f t="shared" si="3"/>
        <v>72</v>
      </c>
      <c r="F22" s="419">
        <v>7</v>
      </c>
      <c r="G22" s="420">
        <v>5</v>
      </c>
      <c r="H22" s="420">
        <v>41</v>
      </c>
      <c r="I22" s="420">
        <v>28</v>
      </c>
      <c r="J22" s="420">
        <v>29</v>
      </c>
      <c r="K22" s="420">
        <v>21</v>
      </c>
      <c r="L22" s="420">
        <v>20</v>
      </c>
      <c r="M22" s="420">
        <v>12</v>
      </c>
      <c r="N22" s="420">
        <v>10</v>
      </c>
      <c r="O22" s="420">
        <v>1</v>
      </c>
      <c r="P22" s="420">
        <v>2</v>
      </c>
      <c r="Q22" s="420">
        <v>1</v>
      </c>
      <c r="R22" s="420">
        <v>5</v>
      </c>
      <c r="S22" s="421">
        <v>4</v>
      </c>
      <c r="T22" s="419">
        <v>21</v>
      </c>
      <c r="U22" s="420">
        <v>13</v>
      </c>
      <c r="V22" s="420">
        <v>24</v>
      </c>
      <c r="W22" s="420">
        <v>11</v>
      </c>
      <c r="X22" s="420">
        <v>19</v>
      </c>
      <c r="Y22" s="420">
        <v>13</v>
      </c>
      <c r="Z22" s="420">
        <v>22</v>
      </c>
      <c r="AA22" s="420">
        <v>14</v>
      </c>
      <c r="AB22" s="420">
        <v>12</v>
      </c>
      <c r="AC22" s="420">
        <v>9</v>
      </c>
      <c r="AD22" s="420">
        <v>16</v>
      </c>
      <c r="AE22" s="421">
        <v>12</v>
      </c>
      <c r="AF22" s="203">
        <f t="shared" si="4"/>
        <v>114</v>
      </c>
      <c r="AG22" s="170">
        <f t="shared" si="4"/>
        <v>72</v>
      </c>
    </row>
    <row r="23" spans="1:33" ht="24.75" customHeight="1">
      <c r="A23" s="164">
        <v>3</v>
      </c>
      <c r="B23" s="165" t="s">
        <v>30</v>
      </c>
      <c r="C23" s="202" t="s">
        <v>31</v>
      </c>
      <c r="D23" s="200">
        <f t="shared" si="3"/>
        <v>82</v>
      </c>
      <c r="E23" s="167">
        <f t="shared" si="3"/>
        <v>53</v>
      </c>
      <c r="F23" s="419">
        <v>14</v>
      </c>
      <c r="G23" s="420">
        <v>11</v>
      </c>
      <c r="H23" s="420">
        <v>24</v>
      </c>
      <c r="I23" s="420">
        <v>18</v>
      </c>
      <c r="J23" s="420">
        <v>16</v>
      </c>
      <c r="K23" s="420">
        <v>8</v>
      </c>
      <c r="L23" s="420">
        <v>14</v>
      </c>
      <c r="M23" s="420">
        <v>8</v>
      </c>
      <c r="N23" s="420">
        <v>7</v>
      </c>
      <c r="O23" s="420">
        <v>4</v>
      </c>
      <c r="P23" s="420">
        <v>3</v>
      </c>
      <c r="Q23" s="420">
        <v>1</v>
      </c>
      <c r="R23" s="420">
        <v>4</v>
      </c>
      <c r="S23" s="421">
        <v>3</v>
      </c>
      <c r="T23" s="419">
        <v>13</v>
      </c>
      <c r="U23" s="420">
        <v>7</v>
      </c>
      <c r="V23" s="420">
        <v>20</v>
      </c>
      <c r="W23" s="420">
        <v>13</v>
      </c>
      <c r="X23" s="420">
        <v>12</v>
      </c>
      <c r="Y23" s="420">
        <v>9</v>
      </c>
      <c r="Z23" s="420">
        <v>17</v>
      </c>
      <c r="AA23" s="420">
        <v>12</v>
      </c>
      <c r="AB23" s="420">
        <v>7</v>
      </c>
      <c r="AC23" s="420">
        <v>4</v>
      </c>
      <c r="AD23" s="420">
        <v>13</v>
      </c>
      <c r="AE23" s="421">
        <v>8</v>
      </c>
      <c r="AF23" s="203">
        <f t="shared" si="4"/>
        <v>82</v>
      </c>
      <c r="AG23" s="170">
        <f t="shared" si="4"/>
        <v>53</v>
      </c>
    </row>
    <row r="24" spans="1:33" ht="24.75" customHeight="1">
      <c r="A24" s="164">
        <v>4</v>
      </c>
      <c r="B24" s="165" t="s">
        <v>32</v>
      </c>
      <c r="C24" s="202" t="s">
        <v>33</v>
      </c>
      <c r="D24" s="200">
        <f t="shared" si="3"/>
        <v>68</v>
      </c>
      <c r="E24" s="167">
        <f t="shared" si="3"/>
        <v>46</v>
      </c>
      <c r="F24" s="419">
        <v>9</v>
      </c>
      <c r="G24" s="420">
        <v>7</v>
      </c>
      <c r="H24" s="420">
        <v>24</v>
      </c>
      <c r="I24" s="420">
        <v>15</v>
      </c>
      <c r="J24" s="420">
        <v>15</v>
      </c>
      <c r="K24" s="420">
        <v>11</v>
      </c>
      <c r="L24" s="420">
        <v>6</v>
      </c>
      <c r="M24" s="420">
        <v>3</v>
      </c>
      <c r="N24" s="420">
        <v>3</v>
      </c>
      <c r="O24" s="420">
        <v>2</v>
      </c>
      <c r="P24" s="420">
        <v>0</v>
      </c>
      <c r="Q24" s="420">
        <v>0</v>
      </c>
      <c r="R24" s="420">
        <v>11</v>
      </c>
      <c r="S24" s="421">
        <v>8</v>
      </c>
      <c r="T24" s="419">
        <v>12</v>
      </c>
      <c r="U24" s="420">
        <v>6</v>
      </c>
      <c r="V24" s="420">
        <v>12</v>
      </c>
      <c r="W24" s="420">
        <v>8</v>
      </c>
      <c r="X24" s="420">
        <v>18</v>
      </c>
      <c r="Y24" s="420">
        <v>11</v>
      </c>
      <c r="Z24" s="420">
        <v>14</v>
      </c>
      <c r="AA24" s="420">
        <v>10</v>
      </c>
      <c r="AB24" s="420">
        <v>10</v>
      </c>
      <c r="AC24" s="420">
        <v>9</v>
      </c>
      <c r="AD24" s="420">
        <v>2</v>
      </c>
      <c r="AE24" s="421">
        <v>2</v>
      </c>
      <c r="AF24" s="203">
        <f t="shared" si="4"/>
        <v>68</v>
      </c>
      <c r="AG24" s="170">
        <f t="shared" si="4"/>
        <v>46</v>
      </c>
    </row>
    <row r="25" spans="1:33" ht="24.75" customHeight="1">
      <c r="A25" s="164">
        <v>5</v>
      </c>
      <c r="B25" s="165" t="s">
        <v>34</v>
      </c>
      <c r="C25" s="202" t="s">
        <v>35</v>
      </c>
      <c r="D25" s="200">
        <f t="shared" si="3"/>
        <v>79</v>
      </c>
      <c r="E25" s="167">
        <f t="shared" si="3"/>
        <v>52</v>
      </c>
      <c r="F25" s="419">
        <v>8</v>
      </c>
      <c r="G25" s="420">
        <v>5</v>
      </c>
      <c r="H25" s="420">
        <v>24</v>
      </c>
      <c r="I25" s="420">
        <v>15</v>
      </c>
      <c r="J25" s="420">
        <v>14</v>
      </c>
      <c r="K25" s="420">
        <v>13</v>
      </c>
      <c r="L25" s="420">
        <v>22</v>
      </c>
      <c r="M25" s="420">
        <v>14</v>
      </c>
      <c r="N25" s="420">
        <v>5</v>
      </c>
      <c r="O25" s="420">
        <v>3</v>
      </c>
      <c r="P25" s="420">
        <v>1</v>
      </c>
      <c r="Q25" s="420">
        <v>0</v>
      </c>
      <c r="R25" s="420">
        <v>5</v>
      </c>
      <c r="S25" s="421">
        <v>2</v>
      </c>
      <c r="T25" s="419">
        <v>22</v>
      </c>
      <c r="U25" s="420">
        <v>12</v>
      </c>
      <c r="V25" s="420">
        <v>18</v>
      </c>
      <c r="W25" s="420">
        <v>13</v>
      </c>
      <c r="X25" s="420">
        <v>17</v>
      </c>
      <c r="Y25" s="420">
        <v>11</v>
      </c>
      <c r="Z25" s="420">
        <v>10</v>
      </c>
      <c r="AA25" s="420">
        <v>6</v>
      </c>
      <c r="AB25" s="420">
        <v>7</v>
      </c>
      <c r="AC25" s="420">
        <v>6</v>
      </c>
      <c r="AD25" s="420">
        <v>5</v>
      </c>
      <c r="AE25" s="421">
        <v>4</v>
      </c>
      <c r="AF25" s="203">
        <f t="shared" si="4"/>
        <v>79</v>
      </c>
      <c r="AG25" s="170">
        <f t="shared" si="4"/>
        <v>52</v>
      </c>
    </row>
    <row r="26" spans="1:33" ht="24.75" customHeight="1">
      <c r="A26" s="164">
        <v>6</v>
      </c>
      <c r="B26" s="165" t="s">
        <v>36</v>
      </c>
      <c r="C26" s="202" t="s">
        <v>37</v>
      </c>
      <c r="D26" s="200">
        <f t="shared" si="3"/>
        <v>75</v>
      </c>
      <c r="E26" s="167">
        <f t="shared" si="3"/>
        <v>46</v>
      </c>
      <c r="F26" s="419">
        <v>13</v>
      </c>
      <c r="G26" s="420">
        <v>9</v>
      </c>
      <c r="H26" s="420">
        <v>23</v>
      </c>
      <c r="I26" s="420">
        <v>17</v>
      </c>
      <c r="J26" s="420">
        <v>16</v>
      </c>
      <c r="K26" s="420">
        <v>10</v>
      </c>
      <c r="L26" s="420">
        <v>14</v>
      </c>
      <c r="M26" s="420">
        <v>6</v>
      </c>
      <c r="N26" s="420">
        <v>6</v>
      </c>
      <c r="O26" s="420">
        <v>3</v>
      </c>
      <c r="P26" s="420">
        <v>0</v>
      </c>
      <c r="Q26" s="420">
        <v>0</v>
      </c>
      <c r="R26" s="420">
        <v>3</v>
      </c>
      <c r="S26" s="421">
        <v>1</v>
      </c>
      <c r="T26" s="419">
        <v>14</v>
      </c>
      <c r="U26" s="420">
        <v>6</v>
      </c>
      <c r="V26" s="420">
        <v>17</v>
      </c>
      <c r="W26" s="420">
        <v>8</v>
      </c>
      <c r="X26" s="420">
        <v>13</v>
      </c>
      <c r="Y26" s="420">
        <v>6</v>
      </c>
      <c r="Z26" s="420">
        <v>11</v>
      </c>
      <c r="AA26" s="420">
        <v>9</v>
      </c>
      <c r="AB26" s="420">
        <v>6</v>
      </c>
      <c r="AC26" s="420">
        <v>4</v>
      </c>
      <c r="AD26" s="420">
        <v>14</v>
      </c>
      <c r="AE26" s="421">
        <v>13</v>
      </c>
      <c r="AF26" s="203">
        <f t="shared" si="4"/>
        <v>75</v>
      </c>
      <c r="AG26" s="170">
        <f t="shared" si="4"/>
        <v>46</v>
      </c>
    </row>
    <row r="27" spans="1:33" ht="24.75" customHeight="1">
      <c r="A27" s="164">
        <v>7</v>
      </c>
      <c r="B27" s="165" t="s">
        <v>38</v>
      </c>
      <c r="C27" s="202" t="s">
        <v>39</v>
      </c>
      <c r="D27" s="200">
        <f t="shared" si="3"/>
        <v>163</v>
      </c>
      <c r="E27" s="167">
        <f t="shared" si="3"/>
        <v>104</v>
      </c>
      <c r="F27" s="419">
        <v>24</v>
      </c>
      <c r="G27" s="420">
        <v>17</v>
      </c>
      <c r="H27" s="420">
        <v>56</v>
      </c>
      <c r="I27" s="420">
        <v>47</v>
      </c>
      <c r="J27" s="420">
        <v>35</v>
      </c>
      <c r="K27" s="420">
        <v>21</v>
      </c>
      <c r="L27" s="420">
        <v>25</v>
      </c>
      <c r="M27" s="420">
        <v>12</v>
      </c>
      <c r="N27" s="420">
        <v>7</v>
      </c>
      <c r="O27" s="420">
        <v>1</v>
      </c>
      <c r="P27" s="420">
        <v>6</v>
      </c>
      <c r="Q27" s="420">
        <v>1</v>
      </c>
      <c r="R27" s="420">
        <v>10</v>
      </c>
      <c r="S27" s="421">
        <v>5</v>
      </c>
      <c r="T27" s="419">
        <v>40</v>
      </c>
      <c r="U27" s="420">
        <v>24</v>
      </c>
      <c r="V27" s="420">
        <v>30</v>
      </c>
      <c r="W27" s="420">
        <v>13</v>
      </c>
      <c r="X27" s="420">
        <v>31</v>
      </c>
      <c r="Y27" s="420">
        <v>20</v>
      </c>
      <c r="Z27" s="420">
        <v>24</v>
      </c>
      <c r="AA27" s="420">
        <v>18</v>
      </c>
      <c r="AB27" s="420">
        <v>23</v>
      </c>
      <c r="AC27" s="420">
        <v>20</v>
      </c>
      <c r="AD27" s="420">
        <v>15</v>
      </c>
      <c r="AE27" s="421">
        <v>9</v>
      </c>
      <c r="AF27" s="203">
        <f t="shared" si="4"/>
        <v>163</v>
      </c>
      <c r="AG27" s="170">
        <f t="shared" si="4"/>
        <v>104</v>
      </c>
    </row>
    <row r="28" spans="1:33" ht="24.75" customHeight="1">
      <c r="A28" s="164">
        <v>8</v>
      </c>
      <c r="B28" s="165" t="s">
        <v>26</v>
      </c>
      <c r="C28" s="202" t="s">
        <v>40</v>
      </c>
      <c r="D28" s="200">
        <f t="shared" si="3"/>
        <v>171</v>
      </c>
      <c r="E28" s="167">
        <f t="shared" si="3"/>
        <v>117</v>
      </c>
      <c r="F28" s="419">
        <v>28</v>
      </c>
      <c r="G28" s="420">
        <v>21</v>
      </c>
      <c r="H28" s="420">
        <v>48</v>
      </c>
      <c r="I28" s="420">
        <v>31</v>
      </c>
      <c r="J28" s="420">
        <v>30</v>
      </c>
      <c r="K28" s="420">
        <v>23</v>
      </c>
      <c r="L28" s="420">
        <v>31</v>
      </c>
      <c r="M28" s="420">
        <v>21</v>
      </c>
      <c r="N28" s="420">
        <v>19</v>
      </c>
      <c r="O28" s="420">
        <v>12</v>
      </c>
      <c r="P28" s="420">
        <v>3</v>
      </c>
      <c r="Q28" s="420">
        <v>3</v>
      </c>
      <c r="R28" s="420">
        <v>12</v>
      </c>
      <c r="S28" s="421">
        <v>6</v>
      </c>
      <c r="T28" s="419">
        <v>47</v>
      </c>
      <c r="U28" s="420">
        <v>26</v>
      </c>
      <c r="V28" s="420">
        <v>36</v>
      </c>
      <c r="W28" s="420">
        <v>25</v>
      </c>
      <c r="X28" s="420">
        <v>34</v>
      </c>
      <c r="Y28" s="420">
        <v>23</v>
      </c>
      <c r="Z28" s="420">
        <v>25</v>
      </c>
      <c r="AA28" s="420">
        <v>20</v>
      </c>
      <c r="AB28" s="420">
        <v>15</v>
      </c>
      <c r="AC28" s="420">
        <v>12</v>
      </c>
      <c r="AD28" s="420">
        <v>14</v>
      </c>
      <c r="AE28" s="421">
        <v>11</v>
      </c>
      <c r="AF28" s="203">
        <f t="shared" si="4"/>
        <v>171</v>
      </c>
      <c r="AG28" s="170">
        <f t="shared" si="4"/>
        <v>117</v>
      </c>
    </row>
    <row r="29" spans="1:33" ht="24.75" customHeight="1" thickBot="1">
      <c r="A29" s="154">
        <v>9</v>
      </c>
      <c r="B29" s="155" t="s">
        <v>41</v>
      </c>
      <c r="C29" s="156" t="s">
        <v>42</v>
      </c>
      <c r="D29" s="200">
        <f t="shared" si="3"/>
        <v>156</v>
      </c>
      <c r="E29" s="204">
        <f t="shared" si="3"/>
        <v>109</v>
      </c>
      <c r="F29" s="422">
        <v>26</v>
      </c>
      <c r="G29" s="423">
        <v>20</v>
      </c>
      <c r="H29" s="423">
        <v>57</v>
      </c>
      <c r="I29" s="423">
        <v>42</v>
      </c>
      <c r="J29" s="423">
        <v>21</v>
      </c>
      <c r="K29" s="423">
        <v>17</v>
      </c>
      <c r="L29" s="423">
        <v>16</v>
      </c>
      <c r="M29" s="423">
        <v>11</v>
      </c>
      <c r="N29" s="423">
        <v>16</v>
      </c>
      <c r="O29" s="423">
        <v>8</v>
      </c>
      <c r="P29" s="423">
        <v>2</v>
      </c>
      <c r="Q29" s="423">
        <v>0</v>
      </c>
      <c r="R29" s="423">
        <v>18</v>
      </c>
      <c r="S29" s="424">
        <v>11</v>
      </c>
      <c r="T29" s="422">
        <v>29</v>
      </c>
      <c r="U29" s="423">
        <v>19</v>
      </c>
      <c r="V29" s="423">
        <v>31</v>
      </c>
      <c r="W29" s="423">
        <v>16</v>
      </c>
      <c r="X29" s="423">
        <v>30</v>
      </c>
      <c r="Y29" s="423">
        <v>21</v>
      </c>
      <c r="Z29" s="423">
        <v>24</v>
      </c>
      <c r="AA29" s="423">
        <v>17</v>
      </c>
      <c r="AB29" s="423">
        <v>22</v>
      </c>
      <c r="AC29" s="423">
        <v>18</v>
      </c>
      <c r="AD29" s="423">
        <v>20</v>
      </c>
      <c r="AE29" s="424">
        <v>18</v>
      </c>
      <c r="AF29" s="201">
        <f t="shared" si="4"/>
        <v>156</v>
      </c>
      <c r="AG29" s="162">
        <f t="shared" si="4"/>
        <v>109</v>
      </c>
    </row>
    <row r="30" spans="1:33" ht="19.5" customHeight="1" thickBot="1">
      <c r="A30" s="205"/>
      <c r="B30" s="206" t="s">
        <v>70</v>
      </c>
      <c r="C30" s="207"/>
      <c r="D30" s="208">
        <f>D21+D22+D24+D23+D25+D26+D27+D28+D29</f>
        <v>1402</v>
      </c>
      <c r="E30" s="209">
        <f>SUM(G30+I30+K30+M30+O30+Q30+S30)</f>
        <v>890</v>
      </c>
      <c r="F30" s="179">
        <f aca="true" t="shared" si="5" ref="F30:AE30">F21+F22+F23+F24+F25+F26+F27+F28+F29</f>
        <v>198</v>
      </c>
      <c r="G30" s="178">
        <f t="shared" si="5"/>
        <v>143</v>
      </c>
      <c r="H30" s="178">
        <f t="shared" si="5"/>
        <v>427</v>
      </c>
      <c r="I30" s="178">
        <f t="shared" si="5"/>
        <v>296</v>
      </c>
      <c r="J30" s="178">
        <f t="shared" si="5"/>
        <v>266</v>
      </c>
      <c r="K30" s="178">
        <f t="shared" si="5"/>
        <v>178</v>
      </c>
      <c r="L30" s="178">
        <f t="shared" si="5"/>
        <v>240</v>
      </c>
      <c r="M30" s="178">
        <f t="shared" si="5"/>
        <v>138</v>
      </c>
      <c r="N30" s="178">
        <f t="shared" si="5"/>
        <v>120</v>
      </c>
      <c r="O30" s="178">
        <f t="shared" si="5"/>
        <v>57</v>
      </c>
      <c r="P30" s="178">
        <f t="shared" si="5"/>
        <v>48</v>
      </c>
      <c r="Q30" s="178">
        <f t="shared" si="5"/>
        <v>17</v>
      </c>
      <c r="R30" s="178">
        <f t="shared" si="5"/>
        <v>103</v>
      </c>
      <c r="S30" s="178">
        <f t="shared" si="5"/>
        <v>61</v>
      </c>
      <c r="T30" s="176">
        <f t="shared" si="5"/>
        <v>301</v>
      </c>
      <c r="U30" s="178">
        <f t="shared" si="5"/>
        <v>168</v>
      </c>
      <c r="V30" s="178">
        <f t="shared" si="5"/>
        <v>275</v>
      </c>
      <c r="W30" s="178">
        <f t="shared" si="5"/>
        <v>154</v>
      </c>
      <c r="X30" s="178">
        <f t="shared" si="5"/>
        <v>255</v>
      </c>
      <c r="Y30" s="178">
        <f t="shared" si="5"/>
        <v>167</v>
      </c>
      <c r="Z30" s="178">
        <f t="shared" si="5"/>
        <v>238</v>
      </c>
      <c r="AA30" s="178">
        <f t="shared" si="5"/>
        <v>166</v>
      </c>
      <c r="AB30" s="178">
        <f t="shared" si="5"/>
        <v>172</v>
      </c>
      <c r="AC30" s="178">
        <f t="shared" si="5"/>
        <v>123</v>
      </c>
      <c r="AD30" s="178">
        <f t="shared" si="5"/>
        <v>161</v>
      </c>
      <c r="AE30" s="177">
        <f t="shared" si="5"/>
        <v>112</v>
      </c>
      <c r="AF30" s="210">
        <f>AF21+AF22+AF24+AF23+AF25+AF26+AF27+AF28+AF29</f>
        <v>1402</v>
      </c>
      <c r="AG30" s="211">
        <f>AG21+AG22+AG24+AG23+AG25+AG26+AG27+AG28+AG29</f>
        <v>890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4">
      <selection activeCell="AR29" sqref="AR29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2" t="s">
        <v>54</v>
      </c>
      <c r="B2" s="212"/>
      <c r="C2" s="212"/>
      <c r="D2" s="213" t="s">
        <v>87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216"/>
      <c r="AX2" s="216"/>
    </row>
    <row r="3" spans="1:50" ht="19.5" customHeight="1">
      <c r="A3" s="212"/>
      <c r="B3" s="212"/>
      <c r="C3" s="212"/>
      <c r="D3" s="217" t="str">
        <f>'ogolne (1)'!H3</f>
        <v>od 01 stycznia 2024 roku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19" t="str">
        <f>'ogolne (1)'!T3</f>
        <v>do 31 stycznia 2024 roku</v>
      </c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16"/>
      <c r="AW3" s="216"/>
      <c r="AX3" s="216"/>
    </row>
    <row r="4" spans="1:47" ht="13.5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</row>
    <row r="5" spans="1:47" ht="22.5" customHeight="1">
      <c r="A5" s="223" t="s">
        <v>88</v>
      </c>
      <c r="B5" s="224" t="s">
        <v>89</v>
      </c>
      <c r="C5" s="225"/>
      <c r="D5" s="226" t="s">
        <v>90</v>
      </c>
      <c r="E5" s="227"/>
      <c r="F5" s="228" t="s">
        <v>91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30"/>
      <c r="AL5" s="231"/>
      <c r="AM5" s="231"/>
      <c r="AN5" s="231"/>
      <c r="AO5" s="231"/>
      <c r="AP5" s="231"/>
      <c r="AQ5" s="231"/>
      <c r="AR5" s="231"/>
      <c r="AS5" s="231"/>
      <c r="AT5" s="231"/>
      <c r="AU5" s="231"/>
    </row>
    <row r="6" spans="1:47" ht="21.75" customHeight="1">
      <c r="A6" s="232"/>
      <c r="B6" s="233"/>
      <c r="C6" s="234"/>
      <c r="D6" s="235"/>
      <c r="E6" s="236"/>
      <c r="F6" s="237" t="s">
        <v>92</v>
      </c>
      <c r="G6" s="237"/>
      <c r="H6" s="238" t="s">
        <v>93</v>
      </c>
      <c r="I6" s="238"/>
      <c r="J6" s="239" t="s">
        <v>94</v>
      </c>
      <c r="K6" s="237"/>
      <c r="L6" s="238" t="s">
        <v>95</v>
      </c>
      <c r="M6" s="238"/>
      <c r="N6" s="240" t="s">
        <v>91</v>
      </c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2"/>
      <c r="AL6" s="243"/>
      <c r="AM6" s="243"/>
      <c r="AN6" s="243"/>
      <c r="AO6" s="243"/>
      <c r="AP6" s="243"/>
      <c r="AQ6" s="243"/>
      <c r="AR6" s="243"/>
      <c r="AS6" s="243"/>
      <c r="AT6" s="243"/>
      <c r="AU6" s="243"/>
    </row>
    <row r="7" spans="1:47" ht="86.25" customHeight="1">
      <c r="A7" s="232"/>
      <c r="B7" s="233"/>
      <c r="C7" s="234"/>
      <c r="D7" s="235"/>
      <c r="E7" s="236"/>
      <c r="F7" s="244"/>
      <c r="G7" s="244"/>
      <c r="H7" s="238"/>
      <c r="I7" s="238"/>
      <c r="J7" s="245"/>
      <c r="K7" s="244"/>
      <c r="L7" s="238"/>
      <c r="M7" s="238"/>
      <c r="N7" s="246" t="s">
        <v>96</v>
      </c>
      <c r="O7" s="247"/>
      <c r="P7" s="246" t="s">
        <v>97</v>
      </c>
      <c r="Q7" s="247"/>
      <c r="R7" s="246" t="s">
        <v>98</v>
      </c>
      <c r="S7" s="247"/>
      <c r="T7" s="246" t="s">
        <v>99</v>
      </c>
      <c r="U7" s="247"/>
      <c r="V7" s="238" t="s">
        <v>100</v>
      </c>
      <c r="W7" s="238"/>
      <c r="X7" s="238" t="s">
        <v>101</v>
      </c>
      <c r="Y7" s="238"/>
      <c r="Z7" s="238" t="s">
        <v>102</v>
      </c>
      <c r="AA7" s="238"/>
      <c r="AB7" s="248" t="s">
        <v>103</v>
      </c>
      <c r="AC7" s="248"/>
      <c r="AD7" s="246" t="s">
        <v>104</v>
      </c>
      <c r="AE7" s="247"/>
      <c r="AF7" s="246" t="s">
        <v>105</v>
      </c>
      <c r="AG7" s="247"/>
      <c r="AH7" s="246" t="s">
        <v>106</v>
      </c>
      <c r="AI7" s="247"/>
      <c r="AJ7" s="246" t="s">
        <v>107</v>
      </c>
      <c r="AK7" s="249"/>
      <c r="AL7" s="243"/>
      <c r="AM7" s="243"/>
      <c r="AN7" s="243"/>
      <c r="AO7" s="243"/>
      <c r="AP7" s="243"/>
      <c r="AQ7" s="243"/>
      <c r="AR7" s="243"/>
      <c r="AS7" s="243"/>
      <c r="AT7" s="243"/>
      <c r="AU7" s="243"/>
    </row>
    <row r="8" spans="1:47" ht="19.5" customHeight="1" thickBot="1">
      <c r="A8" s="250"/>
      <c r="B8" s="57" t="s">
        <v>24</v>
      </c>
      <c r="C8" s="106" t="s">
        <v>25</v>
      </c>
      <c r="D8" s="60" t="s">
        <v>24</v>
      </c>
      <c r="E8" s="60" t="s">
        <v>25</v>
      </c>
      <c r="F8" s="60" t="s">
        <v>24</v>
      </c>
      <c r="G8" s="60" t="s">
        <v>25</v>
      </c>
      <c r="H8" s="59" t="s">
        <v>24</v>
      </c>
      <c r="I8" s="60" t="s">
        <v>25</v>
      </c>
      <c r="J8" s="58" t="s">
        <v>24</v>
      </c>
      <c r="K8" s="55" t="s">
        <v>25</v>
      </c>
      <c r="L8" s="59" t="s">
        <v>24</v>
      </c>
      <c r="M8" s="60" t="s">
        <v>25</v>
      </c>
      <c r="N8" s="58" t="s">
        <v>24</v>
      </c>
      <c r="O8" s="55" t="s">
        <v>25</v>
      </c>
      <c r="P8" s="58" t="s">
        <v>24</v>
      </c>
      <c r="Q8" s="55" t="s">
        <v>25</v>
      </c>
      <c r="R8" s="58" t="s">
        <v>24</v>
      </c>
      <c r="S8" s="55" t="s">
        <v>25</v>
      </c>
      <c r="T8" s="58" t="s">
        <v>24</v>
      </c>
      <c r="U8" s="55" t="s">
        <v>25</v>
      </c>
      <c r="V8" s="59" t="s">
        <v>24</v>
      </c>
      <c r="W8" s="60" t="s">
        <v>25</v>
      </c>
      <c r="X8" s="59" t="s">
        <v>24</v>
      </c>
      <c r="Y8" s="60" t="s">
        <v>25</v>
      </c>
      <c r="Z8" s="59" t="s">
        <v>24</v>
      </c>
      <c r="AA8" s="251" t="s">
        <v>25</v>
      </c>
      <c r="AB8" s="252" t="s">
        <v>24</v>
      </c>
      <c r="AC8" s="60" t="s">
        <v>25</v>
      </c>
      <c r="AD8" s="252" t="s">
        <v>24</v>
      </c>
      <c r="AE8" s="60" t="s">
        <v>25</v>
      </c>
      <c r="AF8" s="58" t="s">
        <v>24</v>
      </c>
      <c r="AG8" s="55" t="s">
        <v>25</v>
      </c>
      <c r="AH8" s="58" t="s">
        <v>24</v>
      </c>
      <c r="AI8" s="55" t="s">
        <v>25</v>
      </c>
      <c r="AJ8" s="58" t="s">
        <v>24</v>
      </c>
      <c r="AK8" s="106" t="s">
        <v>25</v>
      </c>
      <c r="AL8" s="253"/>
      <c r="AM8" s="253"/>
      <c r="AN8" s="253"/>
      <c r="AO8" s="253"/>
      <c r="AP8" s="253"/>
      <c r="AQ8" s="253"/>
      <c r="AR8" s="253"/>
      <c r="AS8" s="253"/>
      <c r="AT8" s="253"/>
      <c r="AU8" s="253"/>
    </row>
    <row r="9" spans="1:47" ht="21" customHeight="1">
      <c r="A9" s="254" t="s">
        <v>108</v>
      </c>
      <c r="B9" s="255">
        <f aca="true" t="shared" si="0" ref="B9:C17">SUM(D9+D24+H24+L24+R24+T24,V24,X24,Z24,AB24,AD24,AF24,AH24+AJ24)</f>
        <v>60</v>
      </c>
      <c r="C9" s="256">
        <f t="shared" si="0"/>
        <v>28</v>
      </c>
      <c r="D9" s="425">
        <v>37</v>
      </c>
      <c r="E9" s="426">
        <v>15</v>
      </c>
      <c r="F9" s="426">
        <v>35</v>
      </c>
      <c r="G9" s="426">
        <v>14</v>
      </c>
      <c r="H9" s="426">
        <v>1</v>
      </c>
      <c r="I9" s="426">
        <v>1</v>
      </c>
      <c r="J9" s="426">
        <v>0</v>
      </c>
      <c r="K9" s="426">
        <v>0</v>
      </c>
      <c r="L9" s="426">
        <v>2</v>
      </c>
      <c r="M9" s="426">
        <v>1</v>
      </c>
      <c r="N9" s="426">
        <v>0</v>
      </c>
      <c r="O9" s="426">
        <v>0</v>
      </c>
      <c r="P9" s="426">
        <v>0</v>
      </c>
      <c r="Q9" s="426">
        <v>0</v>
      </c>
      <c r="R9" s="426">
        <v>2</v>
      </c>
      <c r="S9" s="426">
        <v>1</v>
      </c>
      <c r="T9" s="426">
        <v>0</v>
      </c>
      <c r="U9" s="426">
        <v>0</v>
      </c>
      <c r="V9" s="426">
        <v>0</v>
      </c>
      <c r="W9" s="426">
        <v>0</v>
      </c>
      <c r="X9" s="426">
        <v>0</v>
      </c>
      <c r="Y9" s="426">
        <v>0</v>
      </c>
      <c r="Z9" s="426">
        <v>0</v>
      </c>
      <c r="AA9" s="426">
        <v>0</v>
      </c>
      <c r="AB9" s="426">
        <v>0</v>
      </c>
      <c r="AC9" s="426">
        <v>0</v>
      </c>
      <c r="AD9" s="426">
        <v>0</v>
      </c>
      <c r="AE9" s="426">
        <v>0</v>
      </c>
      <c r="AF9" s="426">
        <v>0</v>
      </c>
      <c r="AG9" s="426">
        <v>0</v>
      </c>
      <c r="AH9" s="426">
        <v>0</v>
      </c>
      <c r="AI9" s="426">
        <v>0</v>
      </c>
      <c r="AJ9" s="426">
        <v>0</v>
      </c>
      <c r="AK9" s="426">
        <v>0</v>
      </c>
      <c r="AL9" s="258"/>
      <c r="AM9" s="258"/>
      <c r="AN9" s="258"/>
      <c r="AO9" s="258"/>
      <c r="AP9" s="258"/>
      <c r="AQ9" s="258"/>
      <c r="AR9" s="258"/>
      <c r="AS9" s="258"/>
      <c r="AT9" s="258"/>
      <c r="AU9" s="258"/>
    </row>
    <row r="10" spans="1:47" ht="21" customHeight="1">
      <c r="A10" s="259" t="s">
        <v>28</v>
      </c>
      <c r="B10" s="255">
        <f t="shared" si="0"/>
        <v>16</v>
      </c>
      <c r="C10" s="256">
        <f t="shared" si="0"/>
        <v>6</v>
      </c>
      <c r="D10" s="425">
        <v>10</v>
      </c>
      <c r="E10" s="426">
        <v>4</v>
      </c>
      <c r="F10" s="426">
        <v>7</v>
      </c>
      <c r="G10" s="426">
        <v>4</v>
      </c>
      <c r="H10" s="426">
        <v>0</v>
      </c>
      <c r="I10" s="426">
        <v>0</v>
      </c>
      <c r="J10" s="426">
        <v>0</v>
      </c>
      <c r="K10" s="426">
        <v>0</v>
      </c>
      <c r="L10" s="426">
        <v>3</v>
      </c>
      <c r="M10" s="426">
        <v>0</v>
      </c>
      <c r="N10" s="426">
        <v>0</v>
      </c>
      <c r="O10" s="426">
        <v>0</v>
      </c>
      <c r="P10" s="426">
        <v>0</v>
      </c>
      <c r="Q10" s="426">
        <v>0</v>
      </c>
      <c r="R10" s="426">
        <v>3</v>
      </c>
      <c r="S10" s="426">
        <v>0</v>
      </c>
      <c r="T10" s="426">
        <v>0</v>
      </c>
      <c r="U10" s="426">
        <v>0</v>
      </c>
      <c r="V10" s="426">
        <v>0</v>
      </c>
      <c r="W10" s="426">
        <v>0</v>
      </c>
      <c r="X10" s="426">
        <v>0</v>
      </c>
      <c r="Y10" s="426">
        <v>0</v>
      </c>
      <c r="Z10" s="426">
        <v>0</v>
      </c>
      <c r="AA10" s="426">
        <v>0</v>
      </c>
      <c r="AB10" s="426">
        <v>0</v>
      </c>
      <c r="AC10" s="426">
        <v>0</v>
      </c>
      <c r="AD10" s="426">
        <v>0</v>
      </c>
      <c r="AE10" s="426">
        <v>0</v>
      </c>
      <c r="AF10" s="426">
        <v>0</v>
      </c>
      <c r="AG10" s="426">
        <v>0</v>
      </c>
      <c r="AH10" s="426">
        <v>0</v>
      </c>
      <c r="AI10" s="426">
        <v>0</v>
      </c>
      <c r="AJ10" s="426">
        <v>0</v>
      </c>
      <c r="AK10" s="426">
        <v>0</v>
      </c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</row>
    <row r="11" spans="1:47" ht="21" customHeight="1">
      <c r="A11" s="259" t="s">
        <v>30</v>
      </c>
      <c r="B11" s="255">
        <f t="shared" si="0"/>
        <v>13</v>
      </c>
      <c r="C11" s="256">
        <f t="shared" si="0"/>
        <v>6</v>
      </c>
      <c r="D11" s="425">
        <v>8</v>
      </c>
      <c r="E11" s="426">
        <v>5</v>
      </c>
      <c r="F11" s="426">
        <v>6</v>
      </c>
      <c r="G11" s="426">
        <v>4</v>
      </c>
      <c r="H11" s="426">
        <v>1</v>
      </c>
      <c r="I11" s="426">
        <v>0</v>
      </c>
      <c r="J11" s="426">
        <v>0</v>
      </c>
      <c r="K11" s="426">
        <v>0</v>
      </c>
      <c r="L11" s="426">
        <v>2</v>
      </c>
      <c r="M11" s="426">
        <v>1</v>
      </c>
      <c r="N11" s="426">
        <v>0</v>
      </c>
      <c r="O11" s="426">
        <v>0</v>
      </c>
      <c r="P11" s="426">
        <v>0</v>
      </c>
      <c r="Q11" s="426">
        <v>0</v>
      </c>
      <c r="R11" s="426">
        <v>2</v>
      </c>
      <c r="S11" s="426">
        <v>1</v>
      </c>
      <c r="T11" s="426">
        <v>0</v>
      </c>
      <c r="U11" s="426">
        <v>0</v>
      </c>
      <c r="V11" s="426">
        <v>0</v>
      </c>
      <c r="W11" s="426">
        <v>0</v>
      </c>
      <c r="X11" s="426">
        <v>0</v>
      </c>
      <c r="Y11" s="426">
        <v>0</v>
      </c>
      <c r="Z11" s="426">
        <v>0</v>
      </c>
      <c r="AA11" s="426">
        <v>0</v>
      </c>
      <c r="AB11" s="426">
        <v>0</v>
      </c>
      <c r="AC11" s="426">
        <v>0</v>
      </c>
      <c r="AD11" s="426">
        <v>0</v>
      </c>
      <c r="AE11" s="426">
        <v>0</v>
      </c>
      <c r="AF11" s="426">
        <v>0</v>
      </c>
      <c r="AG11" s="426">
        <v>0</v>
      </c>
      <c r="AH11" s="426">
        <v>0</v>
      </c>
      <c r="AI11" s="426">
        <v>0</v>
      </c>
      <c r="AJ11" s="426">
        <v>0</v>
      </c>
      <c r="AK11" s="426">
        <v>0</v>
      </c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</row>
    <row r="12" spans="1:47" ht="21" customHeight="1">
      <c r="A12" s="259" t="s">
        <v>32</v>
      </c>
      <c r="B12" s="255">
        <f t="shared" si="0"/>
        <v>12</v>
      </c>
      <c r="C12" s="256">
        <f t="shared" si="0"/>
        <v>8</v>
      </c>
      <c r="D12" s="425">
        <v>5</v>
      </c>
      <c r="E12" s="426">
        <v>4</v>
      </c>
      <c r="F12" s="426">
        <v>5</v>
      </c>
      <c r="G12" s="426">
        <v>4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6">
        <v>0</v>
      </c>
      <c r="O12" s="426">
        <v>0</v>
      </c>
      <c r="P12" s="426">
        <v>0</v>
      </c>
      <c r="Q12" s="426">
        <v>0</v>
      </c>
      <c r="R12" s="426">
        <v>0</v>
      </c>
      <c r="S12" s="426">
        <v>0</v>
      </c>
      <c r="T12" s="426">
        <v>0</v>
      </c>
      <c r="U12" s="426">
        <v>0</v>
      </c>
      <c r="V12" s="426">
        <v>0</v>
      </c>
      <c r="W12" s="426">
        <v>0</v>
      </c>
      <c r="X12" s="426">
        <v>0</v>
      </c>
      <c r="Y12" s="426">
        <v>0</v>
      </c>
      <c r="Z12" s="426">
        <v>0</v>
      </c>
      <c r="AA12" s="426">
        <v>0</v>
      </c>
      <c r="AB12" s="426">
        <v>0</v>
      </c>
      <c r="AC12" s="426">
        <v>0</v>
      </c>
      <c r="AD12" s="426">
        <v>0</v>
      </c>
      <c r="AE12" s="426">
        <v>0</v>
      </c>
      <c r="AF12" s="426">
        <v>0</v>
      </c>
      <c r="AG12" s="426">
        <v>0</v>
      </c>
      <c r="AH12" s="426">
        <v>0</v>
      </c>
      <c r="AI12" s="426">
        <v>0</v>
      </c>
      <c r="AJ12" s="426">
        <v>0</v>
      </c>
      <c r="AK12" s="426">
        <v>0</v>
      </c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</row>
    <row r="13" spans="1:47" ht="21" customHeight="1">
      <c r="A13" s="259" t="s">
        <v>34</v>
      </c>
      <c r="B13" s="255">
        <f t="shared" si="0"/>
        <v>16</v>
      </c>
      <c r="C13" s="256">
        <f t="shared" si="0"/>
        <v>7</v>
      </c>
      <c r="D13" s="425">
        <v>10</v>
      </c>
      <c r="E13" s="426">
        <v>6</v>
      </c>
      <c r="F13" s="426">
        <v>8</v>
      </c>
      <c r="G13" s="426">
        <v>5</v>
      </c>
      <c r="H13" s="426">
        <v>1</v>
      </c>
      <c r="I13" s="426">
        <v>1</v>
      </c>
      <c r="J13" s="426">
        <v>0</v>
      </c>
      <c r="K13" s="426">
        <v>0</v>
      </c>
      <c r="L13" s="426">
        <v>2</v>
      </c>
      <c r="M13" s="426">
        <v>1</v>
      </c>
      <c r="N13" s="426">
        <v>0</v>
      </c>
      <c r="O13" s="426">
        <v>0</v>
      </c>
      <c r="P13" s="426">
        <v>0</v>
      </c>
      <c r="Q13" s="426">
        <v>0</v>
      </c>
      <c r="R13" s="426">
        <v>2</v>
      </c>
      <c r="S13" s="426">
        <v>1</v>
      </c>
      <c r="T13" s="426">
        <v>0</v>
      </c>
      <c r="U13" s="426">
        <v>0</v>
      </c>
      <c r="V13" s="426">
        <v>0</v>
      </c>
      <c r="W13" s="426">
        <v>0</v>
      </c>
      <c r="X13" s="426">
        <v>0</v>
      </c>
      <c r="Y13" s="426">
        <v>0</v>
      </c>
      <c r="Z13" s="426">
        <v>0</v>
      </c>
      <c r="AA13" s="426">
        <v>0</v>
      </c>
      <c r="AB13" s="426">
        <v>0</v>
      </c>
      <c r="AC13" s="426">
        <v>0</v>
      </c>
      <c r="AD13" s="426">
        <v>0</v>
      </c>
      <c r="AE13" s="426">
        <v>0</v>
      </c>
      <c r="AF13" s="426">
        <v>0</v>
      </c>
      <c r="AG13" s="426">
        <v>0</v>
      </c>
      <c r="AH13" s="426">
        <v>0</v>
      </c>
      <c r="AI13" s="426">
        <v>0</v>
      </c>
      <c r="AJ13" s="426">
        <v>0</v>
      </c>
      <c r="AK13" s="426">
        <v>0</v>
      </c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</row>
    <row r="14" spans="1:47" ht="21" customHeight="1">
      <c r="A14" s="259" t="s">
        <v>36</v>
      </c>
      <c r="B14" s="255">
        <f t="shared" si="0"/>
        <v>6</v>
      </c>
      <c r="C14" s="256">
        <f t="shared" si="0"/>
        <v>2</v>
      </c>
      <c r="D14" s="425">
        <v>4</v>
      </c>
      <c r="E14" s="426">
        <v>2</v>
      </c>
      <c r="F14" s="426">
        <v>4</v>
      </c>
      <c r="G14" s="426">
        <v>2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  <c r="S14" s="426">
        <v>0</v>
      </c>
      <c r="T14" s="426">
        <v>0</v>
      </c>
      <c r="U14" s="426">
        <v>0</v>
      </c>
      <c r="V14" s="426">
        <v>0</v>
      </c>
      <c r="W14" s="426">
        <v>0</v>
      </c>
      <c r="X14" s="426">
        <v>0</v>
      </c>
      <c r="Y14" s="426">
        <v>0</v>
      </c>
      <c r="Z14" s="426">
        <v>0</v>
      </c>
      <c r="AA14" s="426">
        <v>0</v>
      </c>
      <c r="AB14" s="426">
        <v>0</v>
      </c>
      <c r="AC14" s="426">
        <v>0</v>
      </c>
      <c r="AD14" s="426">
        <v>0</v>
      </c>
      <c r="AE14" s="426">
        <v>0</v>
      </c>
      <c r="AF14" s="426">
        <v>0</v>
      </c>
      <c r="AG14" s="426">
        <v>0</v>
      </c>
      <c r="AH14" s="426">
        <v>0</v>
      </c>
      <c r="AI14" s="426">
        <v>0</v>
      </c>
      <c r="AJ14" s="426">
        <v>0</v>
      </c>
      <c r="AK14" s="426">
        <v>0</v>
      </c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</row>
    <row r="15" spans="1:47" ht="21" customHeight="1">
      <c r="A15" s="259" t="s">
        <v>38</v>
      </c>
      <c r="B15" s="255">
        <f t="shared" si="0"/>
        <v>18</v>
      </c>
      <c r="C15" s="256">
        <f t="shared" si="0"/>
        <v>6</v>
      </c>
      <c r="D15" s="425">
        <v>13</v>
      </c>
      <c r="E15" s="426">
        <v>5</v>
      </c>
      <c r="F15" s="426">
        <v>12</v>
      </c>
      <c r="G15" s="426">
        <v>5</v>
      </c>
      <c r="H15" s="426">
        <v>1</v>
      </c>
      <c r="I15" s="426">
        <v>0</v>
      </c>
      <c r="J15" s="426">
        <v>0</v>
      </c>
      <c r="K15" s="426">
        <v>0</v>
      </c>
      <c r="L15" s="426">
        <v>1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26">
        <v>1</v>
      </c>
      <c r="S15" s="426">
        <v>0</v>
      </c>
      <c r="T15" s="426">
        <v>0</v>
      </c>
      <c r="U15" s="426">
        <v>0</v>
      </c>
      <c r="V15" s="426">
        <v>0</v>
      </c>
      <c r="W15" s="426">
        <v>0</v>
      </c>
      <c r="X15" s="426">
        <v>0</v>
      </c>
      <c r="Y15" s="426">
        <v>0</v>
      </c>
      <c r="Z15" s="426">
        <v>0</v>
      </c>
      <c r="AA15" s="426">
        <v>0</v>
      </c>
      <c r="AB15" s="426">
        <v>0</v>
      </c>
      <c r="AC15" s="426">
        <v>0</v>
      </c>
      <c r="AD15" s="426">
        <v>0</v>
      </c>
      <c r="AE15" s="426">
        <v>0</v>
      </c>
      <c r="AF15" s="426">
        <v>0</v>
      </c>
      <c r="AG15" s="426">
        <v>0</v>
      </c>
      <c r="AH15" s="426">
        <v>0</v>
      </c>
      <c r="AI15" s="426">
        <v>0</v>
      </c>
      <c r="AJ15" s="426">
        <v>0</v>
      </c>
      <c r="AK15" s="426">
        <v>0</v>
      </c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</row>
    <row r="16" spans="1:47" ht="21" customHeight="1">
      <c r="A16" s="259" t="s">
        <v>109</v>
      </c>
      <c r="B16" s="255">
        <f t="shared" si="0"/>
        <v>26</v>
      </c>
      <c r="C16" s="256">
        <f t="shared" si="0"/>
        <v>13</v>
      </c>
      <c r="D16" s="425">
        <v>19</v>
      </c>
      <c r="E16" s="426">
        <v>10</v>
      </c>
      <c r="F16" s="426">
        <v>13</v>
      </c>
      <c r="G16" s="426">
        <v>9</v>
      </c>
      <c r="H16" s="426">
        <v>0</v>
      </c>
      <c r="I16" s="426">
        <v>0</v>
      </c>
      <c r="J16" s="426">
        <v>0</v>
      </c>
      <c r="K16" s="426">
        <v>0</v>
      </c>
      <c r="L16" s="426">
        <v>6</v>
      </c>
      <c r="M16" s="426">
        <v>1</v>
      </c>
      <c r="N16" s="426">
        <v>0</v>
      </c>
      <c r="O16" s="426">
        <v>0</v>
      </c>
      <c r="P16" s="426">
        <v>0</v>
      </c>
      <c r="Q16" s="426">
        <v>0</v>
      </c>
      <c r="R16" s="426">
        <v>6</v>
      </c>
      <c r="S16" s="426">
        <v>1</v>
      </c>
      <c r="T16" s="426">
        <v>0</v>
      </c>
      <c r="U16" s="426">
        <v>0</v>
      </c>
      <c r="V16" s="426">
        <v>0</v>
      </c>
      <c r="W16" s="426">
        <v>0</v>
      </c>
      <c r="X16" s="426">
        <v>0</v>
      </c>
      <c r="Y16" s="426">
        <v>0</v>
      </c>
      <c r="Z16" s="426">
        <v>0</v>
      </c>
      <c r="AA16" s="426">
        <v>0</v>
      </c>
      <c r="AB16" s="426">
        <v>0</v>
      </c>
      <c r="AC16" s="426">
        <v>0</v>
      </c>
      <c r="AD16" s="426">
        <v>0</v>
      </c>
      <c r="AE16" s="426">
        <v>0</v>
      </c>
      <c r="AF16" s="426">
        <v>0</v>
      </c>
      <c r="AG16" s="426">
        <v>0</v>
      </c>
      <c r="AH16" s="426">
        <v>0</v>
      </c>
      <c r="AI16" s="426">
        <v>0</v>
      </c>
      <c r="AJ16" s="426">
        <v>0</v>
      </c>
      <c r="AK16" s="426">
        <v>0</v>
      </c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</row>
    <row r="17" spans="1:47" ht="21" customHeight="1" thickBot="1">
      <c r="A17" s="259" t="s">
        <v>41</v>
      </c>
      <c r="B17" s="260">
        <f t="shared" si="0"/>
        <v>21</v>
      </c>
      <c r="C17" s="261">
        <f t="shared" si="0"/>
        <v>10</v>
      </c>
      <c r="D17" s="427">
        <v>15</v>
      </c>
      <c r="E17" s="428">
        <v>7</v>
      </c>
      <c r="F17" s="428">
        <v>11</v>
      </c>
      <c r="G17" s="428">
        <v>6</v>
      </c>
      <c r="H17" s="428">
        <v>1</v>
      </c>
      <c r="I17" s="428">
        <v>1</v>
      </c>
      <c r="J17" s="428">
        <v>0</v>
      </c>
      <c r="K17" s="428">
        <v>0</v>
      </c>
      <c r="L17" s="428">
        <v>4</v>
      </c>
      <c r="M17" s="428">
        <v>1</v>
      </c>
      <c r="N17" s="428">
        <v>0</v>
      </c>
      <c r="O17" s="428">
        <v>0</v>
      </c>
      <c r="P17" s="428">
        <v>0</v>
      </c>
      <c r="Q17" s="428">
        <v>0</v>
      </c>
      <c r="R17" s="428">
        <v>2</v>
      </c>
      <c r="S17" s="428">
        <v>1</v>
      </c>
      <c r="T17" s="428">
        <v>0</v>
      </c>
      <c r="U17" s="428">
        <v>0</v>
      </c>
      <c r="V17" s="428">
        <v>2</v>
      </c>
      <c r="W17" s="428">
        <v>0</v>
      </c>
      <c r="X17" s="428">
        <v>0</v>
      </c>
      <c r="Y17" s="428">
        <v>0</v>
      </c>
      <c r="Z17" s="428">
        <v>0</v>
      </c>
      <c r="AA17" s="428">
        <v>0</v>
      </c>
      <c r="AB17" s="428">
        <v>0</v>
      </c>
      <c r="AC17" s="428">
        <v>0</v>
      </c>
      <c r="AD17" s="428">
        <v>0</v>
      </c>
      <c r="AE17" s="428">
        <v>0</v>
      </c>
      <c r="AF17" s="428">
        <v>0</v>
      </c>
      <c r="AG17" s="428">
        <v>0</v>
      </c>
      <c r="AH17" s="428">
        <v>0</v>
      </c>
      <c r="AI17" s="428">
        <v>0</v>
      </c>
      <c r="AJ17" s="428">
        <v>0</v>
      </c>
      <c r="AK17" s="428">
        <v>0</v>
      </c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</row>
    <row r="18" spans="1:47" ht="30" customHeight="1" thickBot="1">
      <c r="A18" s="262" t="s">
        <v>43</v>
      </c>
      <c r="B18" s="263">
        <f aca="true" t="shared" si="1" ref="B18:AK18">B9+B10+B11+B12+B13+B14+B15+B16+B17</f>
        <v>188</v>
      </c>
      <c r="C18" s="264">
        <f t="shared" si="1"/>
        <v>86</v>
      </c>
      <c r="D18" s="264">
        <f t="shared" si="1"/>
        <v>121</v>
      </c>
      <c r="E18" s="264">
        <f t="shared" si="1"/>
        <v>58</v>
      </c>
      <c r="F18" s="264">
        <f t="shared" si="1"/>
        <v>101</v>
      </c>
      <c r="G18" s="264">
        <f t="shared" si="1"/>
        <v>53</v>
      </c>
      <c r="H18" s="264">
        <f t="shared" si="1"/>
        <v>5</v>
      </c>
      <c r="I18" s="264">
        <f t="shared" si="1"/>
        <v>3</v>
      </c>
      <c r="J18" s="264">
        <f t="shared" si="1"/>
        <v>0</v>
      </c>
      <c r="K18" s="264">
        <f t="shared" si="1"/>
        <v>0</v>
      </c>
      <c r="L18" s="264">
        <f t="shared" si="1"/>
        <v>20</v>
      </c>
      <c r="M18" s="264">
        <f t="shared" si="1"/>
        <v>5</v>
      </c>
      <c r="N18" s="264">
        <f t="shared" si="1"/>
        <v>0</v>
      </c>
      <c r="O18" s="264">
        <f t="shared" si="1"/>
        <v>0</v>
      </c>
      <c r="P18" s="264">
        <f t="shared" si="1"/>
        <v>0</v>
      </c>
      <c r="Q18" s="264">
        <f t="shared" si="1"/>
        <v>0</v>
      </c>
      <c r="R18" s="264">
        <f t="shared" si="1"/>
        <v>18</v>
      </c>
      <c r="S18" s="264">
        <f t="shared" si="1"/>
        <v>5</v>
      </c>
      <c r="T18" s="264">
        <f t="shared" si="1"/>
        <v>0</v>
      </c>
      <c r="U18" s="264">
        <f t="shared" si="1"/>
        <v>0</v>
      </c>
      <c r="V18" s="264">
        <f t="shared" si="1"/>
        <v>2</v>
      </c>
      <c r="W18" s="264">
        <f t="shared" si="1"/>
        <v>0</v>
      </c>
      <c r="X18" s="264">
        <f t="shared" si="1"/>
        <v>0</v>
      </c>
      <c r="Y18" s="264">
        <f t="shared" si="1"/>
        <v>0</v>
      </c>
      <c r="Z18" s="264">
        <f t="shared" si="1"/>
        <v>0</v>
      </c>
      <c r="AA18" s="264">
        <f t="shared" si="1"/>
        <v>0</v>
      </c>
      <c r="AB18" s="264">
        <f t="shared" si="1"/>
        <v>0</v>
      </c>
      <c r="AC18" s="264">
        <f t="shared" si="1"/>
        <v>0</v>
      </c>
      <c r="AD18" s="264">
        <f t="shared" si="1"/>
        <v>0</v>
      </c>
      <c r="AE18" s="264">
        <f t="shared" si="1"/>
        <v>0</v>
      </c>
      <c r="AF18" s="264">
        <f t="shared" si="1"/>
        <v>0</v>
      </c>
      <c r="AG18" s="264">
        <f t="shared" si="1"/>
        <v>0</v>
      </c>
      <c r="AH18" s="264">
        <f t="shared" si="1"/>
        <v>0</v>
      </c>
      <c r="AI18" s="264">
        <f t="shared" si="1"/>
        <v>0</v>
      </c>
      <c r="AJ18" s="264">
        <f t="shared" si="1"/>
        <v>0</v>
      </c>
      <c r="AK18" s="264">
        <f t="shared" si="1"/>
        <v>0</v>
      </c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</row>
    <row r="19" ht="41.25" customHeight="1" thickBot="1"/>
    <row r="20" spans="1:37" ht="13.5" customHeight="1">
      <c r="A20" s="266" t="s">
        <v>88</v>
      </c>
      <c r="B20" s="224" t="s">
        <v>89</v>
      </c>
      <c r="C20" s="267"/>
      <c r="D20" s="268" t="s">
        <v>91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</row>
    <row r="21" spans="1:37" ht="13.5" customHeight="1">
      <c r="A21" s="269"/>
      <c r="B21" s="233"/>
      <c r="C21" s="270"/>
      <c r="D21" s="271" t="s">
        <v>110</v>
      </c>
      <c r="E21" s="237"/>
      <c r="F21" s="272" t="s">
        <v>10</v>
      </c>
      <c r="G21" s="272"/>
      <c r="H21" s="273" t="s">
        <v>111</v>
      </c>
      <c r="I21" s="273"/>
      <c r="J21" s="274" t="s">
        <v>10</v>
      </c>
      <c r="K21" s="275"/>
      <c r="L21" s="276" t="s">
        <v>112</v>
      </c>
      <c r="M21" s="277"/>
      <c r="N21" s="273" t="s">
        <v>113</v>
      </c>
      <c r="O21" s="273"/>
      <c r="P21" s="278" t="s">
        <v>10</v>
      </c>
      <c r="Q21" s="278"/>
      <c r="R21" s="276" t="s">
        <v>114</v>
      </c>
      <c r="S21" s="279"/>
      <c r="T21" s="273" t="s">
        <v>115</v>
      </c>
      <c r="U21" s="273"/>
      <c r="V21" s="276" t="s">
        <v>116</v>
      </c>
      <c r="W21" s="279"/>
      <c r="X21" s="273" t="s">
        <v>117</v>
      </c>
      <c r="Y21" s="273"/>
      <c r="Z21" s="273" t="s">
        <v>118</v>
      </c>
      <c r="AA21" s="273"/>
      <c r="AB21" s="276" t="s">
        <v>119</v>
      </c>
      <c r="AC21" s="279"/>
      <c r="AD21" s="273" t="s">
        <v>120</v>
      </c>
      <c r="AE21" s="273"/>
      <c r="AF21" s="273" t="s">
        <v>121</v>
      </c>
      <c r="AG21" s="273"/>
      <c r="AH21" s="273" t="s">
        <v>122</v>
      </c>
      <c r="AI21" s="273"/>
      <c r="AJ21" s="273" t="s">
        <v>123</v>
      </c>
      <c r="AK21" s="280"/>
    </row>
    <row r="22" spans="1:37" ht="67.5" customHeight="1">
      <c r="A22" s="269"/>
      <c r="B22" s="233"/>
      <c r="C22" s="270"/>
      <c r="D22" s="281"/>
      <c r="E22" s="282"/>
      <c r="F22" s="238" t="s">
        <v>124</v>
      </c>
      <c r="G22" s="238"/>
      <c r="H22" s="273"/>
      <c r="I22" s="273"/>
      <c r="J22" s="283" t="s">
        <v>125</v>
      </c>
      <c r="K22" s="238"/>
      <c r="L22" s="284"/>
      <c r="M22" s="285"/>
      <c r="N22" s="273"/>
      <c r="O22" s="273"/>
      <c r="P22" s="286" t="s">
        <v>126</v>
      </c>
      <c r="Q22" s="247"/>
      <c r="R22" s="287"/>
      <c r="S22" s="288"/>
      <c r="T22" s="273"/>
      <c r="U22" s="273"/>
      <c r="V22" s="284"/>
      <c r="W22" s="289"/>
      <c r="X22" s="273"/>
      <c r="Y22" s="273"/>
      <c r="Z22" s="273"/>
      <c r="AA22" s="273"/>
      <c r="AB22" s="284"/>
      <c r="AC22" s="289"/>
      <c r="AD22" s="273"/>
      <c r="AE22" s="273"/>
      <c r="AF22" s="273"/>
      <c r="AG22" s="273"/>
      <c r="AH22" s="273"/>
      <c r="AI22" s="273"/>
      <c r="AJ22" s="273"/>
      <c r="AK22" s="280"/>
    </row>
    <row r="23" spans="1:37" ht="15" customHeight="1" thickBot="1">
      <c r="A23" s="290"/>
      <c r="B23" s="291" t="s">
        <v>24</v>
      </c>
      <c r="C23" s="292" t="s">
        <v>25</v>
      </c>
      <c r="D23" s="105" t="s">
        <v>24</v>
      </c>
      <c r="E23" s="60" t="s">
        <v>25</v>
      </c>
      <c r="F23" s="59" t="s">
        <v>24</v>
      </c>
      <c r="G23" s="60" t="s">
        <v>25</v>
      </c>
      <c r="H23" s="59" t="s">
        <v>24</v>
      </c>
      <c r="I23" s="60" t="s">
        <v>25</v>
      </c>
      <c r="J23" s="59" t="s">
        <v>24</v>
      </c>
      <c r="K23" s="60" t="s">
        <v>25</v>
      </c>
      <c r="L23" s="59" t="s">
        <v>24</v>
      </c>
      <c r="M23" s="60" t="s">
        <v>25</v>
      </c>
      <c r="N23" s="59" t="s">
        <v>24</v>
      </c>
      <c r="O23" s="60" t="s">
        <v>25</v>
      </c>
      <c r="P23" s="58" t="s">
        <v>24</v>
      </c>
      <c r="Q23" s="55" t="s">
        <v>25</v>
      </c>
      <c r="R23" s="58" t="s">
        <v>24</v>
      </c>
      <c r="S23" s="55" t="s">
        <v>25</v>
      </c>
      <c r="T23" s="59" t="s">
        <v>24</v>
      </c>
      <c r="U23" s="60" t="s">
        <v>25</v>
      </c>
      <c r="V23" s="59" t="s">
        <v>24</v>
      </c>
      <c r="W23" s="60" t="s">
        <v>25</v>
      </c>
      <c r="X23" s="59" t="s">
        <v>24</v>
      </c>
      <c r="Y23" s="60" t="s">
        <v>25</v>
      </c>
      <c r="Z23" s="59" t="s">
        <v>24</v>
      </c>
      <c r="AA23" s="251" t="s">
        <v>25</v>
      </c>
      <c r="AB23" s="252" t="s">
        <v>24</v>
      </c>
      <c r="AC23" s="60" t="s">
        <v>25</v>
      </c>
      <c r="AD23" s="59" t="s">
        <v>24</v>
      </c>
      <c r="AE23" s="60" t="s">
        <v>25</v>
      </c>
      <c r="AF23" s="59" t="s">
        <v>24</v>
      </c>
      <c r="AG23" s="60" t="s">
        <v>25</v>
      </c>
      <c r="AH23" s="59" t="s">
        <v>24</v>
      </c>
      <c r="AI23" s="60" t="s">
        <v>25</v>
      </c>
      <c r="AJ23" s="59" t="s">
        <v>24</v>
      </c>
      <c r="AK23" s="61" t="s">
        <v>25</v>
      </c>
    </row>
    <row r="24" spans="1:37" ht="21" customHeight="1" thickBot="1">
      <c r="A24" s="293" t="s">
        <v>108</v>
      </c>
      <c r="B24" s="294">
        <f aca="true" t="shared" si="2" ref="B24:C32">B9</f>
        <v>60</v>
      </c>
      <c r="C24" s="295">
        <f t="shared" si="2"/>
        <v>28</v>
      </c>
      <c r="D24" s="425">
        <v>0</v>
      </c>
      <c r="E24" s="426">
        <v>0</v>
      </c>
      <c r="F24" s="426">
        <v>0</v>
      </c>
      <c r="G24" s="426">
        <v>0</v>
      </c>
      <c r="H24" s="426">
        <v>0</v>
      </c>
      <c r="I24" s="426">
        <v>0</v>
      </c>
      <c r="J24" s="426">
        <v>0</v>
      </c>
      <c r="K24" s="426">
        <v>0</v>
      </c>
      <c r="L24" s="426">
        <v>0</v>
      </c>
      <c r="M24" s="426">
        <v>0</v>
      </c>
      <c r="N24" s="426">
        <v>0</v>
      </c>
      <c r="O24" s="426">
        <v>0</v>
      </c>
      <c r="P24" s="426">
        <v>0</v>
      </c>
      <c r="Q24" s="426">
        <v>0</v>
      </c>
      <c r="R24" s="426">
        <v>0</v>
      </c>
      <c r="S24" s="426">
        <v>0</v>
      </c>
      <c r="T24" s="426">
        <v>4</v>
      </c>
      <c r="U24" s="426">
        <v>2</v>
      </c>
      <c r="V24" s="426">
        <v>0</v>
      </c>
      <c r="W24" s="426">
        <v>0</v>
      </c>
      <c r="X24" s="426">
        <v>0</v>
      </c>
      <c r="Y24" s="426">
        <v>0</v>
      </c>
      <c r="Z24" s="426">
        <v>7</v>
      </c>
      <c r="AA24" s="426">
        <v>4</v>
      </c>
      <c r="AB24" s="426">
        <v>0</v>
      </c>
      <c r="AC24" s="426">
        <v>0</v>
      </c>
      <c r="AD24" s="426">
        <v>1</v>
      </c>
      <c r="AE24" s="426">
        <v>0</v>
      </c>
      <c r="AF24" s="426">
        <v>1</v>
      </c>
      <c r="AG24" s="426">
        <v>0</v>
      </c>
      <c r="AH24" s="426">
        <v>0</v>
      </c>
      <c r="AI24" s="426">
        <v>0</v>
      </c>
      <c r="AJ24" s="426">
        <v>10</v>
      </c>
      <c r="AK24" s="429">
        <v>7</v>
      </c>
    </row>
    <row r="25" spans="1:37" ht="21" customHeight="1" thickBot="1">
      <c r="A25" s="296" t="s">
        <v>28</v>
      </c>
      <c r="B25" s="294">
        <f t="shared" si="2"/>
        <v>16</v>
      </c>
      <c r="C25" s="295">
        <f t="shared" si="2"/>
        <v>6</v>
      </c>
      <c r="D25" s="425">
        <v>0</v>
      </c>
      <c r="E25" s="426">
        <v>0</v>
      </c>
      <c r="F25" s="426">
        <v>0</v>
      </c>
      <c r="G25" s="426">
        <v>0</v>
      </c>
      <c r="H25" s="426">
        <v>0</v>
      </c>
      <c r="I25" s="426">
        <v>0</v>
      </c>
      <c r="J25" s="426">
        <v>0</v>
      </c>
      <c r="K25" s="426">
        <v>0</v>
      </c>
      <c r="L25" s="426">
        <v>0</v>
      </c>
      <c r="M25" s="426">
        <v>0</v>
      </c>
      <c r="N25" s="426">
        <v>0</v>
      </c>
      <c r="O25" s="426">
        <v>0</v>
      </c>
      <c r="P25" s="426">
        <v>0</v>
      </c>
      <c r="Q25" s="426">
        <v>0</v>
      </c>
      <c r="R25" s="426">
        <v>0</v>
      </c>
      <c r="S25" s="426">
        <v>0</v>
      </c>
      <c r="T25" s="426">
        <v>0</v>
      </c>
      <c r="U25" s="426">
        <v>0</v>
      </c>
      <c r="V25" s="426">
        <v>0</v>
      </c>
      <c r="W25" s="426">
        <v>0</v>
      </c>
      <c r="X25" s="426">
        <v>0</v>
      </c>
      <c r="Y25" s="426">
        <v>0</v>
      </c>
      <c r="Z25" s="426">
        <v>0</v>
      </c>
      <c r="AA25" s="426">
        <v>0</v>
      </c>
      <c r="AB25" s="426">
        <v>0</v>
      </c>
      <c r="AC25" s="426">
        <v>0</v>
      </c>
      <c r="AD25" s="426">
        <v>0</v>
      </c>
      <c r="AE25" s="426">
        <v>0</v>
      </c>
      <c r="AF25" s="426">
        <v>1</v>
      </c>
      <c r="AG25" s="426">
        <v>0</v>
      </c>
      <c r="AH25" s="426">
        <v>1</v>
      </c>
      <c r="AI25" s="426">
        <v>0</v>
      </c>
      <c r="AJ25" s="426">
        <v>4</v>
      </c>
      <c r="AK25" s="429">
        <v>2</v>
      </c>
    </row>
    <row r="26" spans="1:37" ht="21" customHeight="1" thickBot="1">
      <c r="A26" s="296" t="s">
        <v>30</v>
      </c>
      <c r="B26" s="294">
        <f t="shared" si="2"/>
        <v>13</v>
      </c>
      <c r="C26" s="295">
        <f t="shared" si="2"/>
        <v>6</v>
      </c>
      <c r="D26" s="425">
        <v>0</v>
      </c>
      <c r="E26" s="426">
        <v>0</v>
      </c>
      <c r="F26" s="426">
        <v>0</v>
      </c>
      <c r="G26" s="426">
        <v>0</v>
      </c>
      <c r="H26" s="426">
        <v>0</v>
      </c>
      <c r="I26" s="426">
        <v>0</v>
      </c>
      <c r="J26" s="426">
        <v>0</v>
      </c>
      <c r="K26" s="426">
        <v>0</v>
      </c>
      <c r="L26" s="426">
        <v>0</v>
      </c>
      <c r="M26" s="426">
        <v>0</v>
      </c>
      <c r="N26" s="426">
        <v>0</v>
      </c>
      <c r="O26" s="426">
        <v>0</v>
      </c>
      <c r="P26" s="426">
        <v>0</v>
      </c>
      <c r="Q26" s="426">
        <v>0</v>
      </c>
      <c r="R26" s="426">
        <v>0</v>
      </c>
      <c r="S26" s="426">
        <v>0</v>
      </c>
      <c r="T26" s="426">
        <v>2</v>
      </c>
      <c r="U26" s="426">
        <v>1</v>
      </c>
      <c r="V26" s="426">
        <v>0</v>
      </c>
      <c r="W26" s="426">
        <v>0</v>
      </c>
      <c r="X26" s="426">
        <v>1</v>
      </c>
      <c r="Y26" s="426">
        <v>0</v>
      </c>
      <c r="Z26" s="426">
        <v>0</v>
      </c>
      <c r="AA26" s="426">
        <v>0</v>
      </c>
      <c r="AB26" s="426">
        <v>0</v>
      </c>
      <c r="AC26" s="426">
        <v>0</v>
      </c>
      <c r="AD26" s="426">
        <v>0</v>
      </c>
      <c r="AE26" s="426">
        <v>0</v>
      </c>
      <c r="AF26" s="426">
        <v>0</v>
      </c>
      <c r="AG26" s="426">
        <v>0</v>
      </c>
      <c r="AH26" s="426">
        <v>0</v>
      </c>
      <c r="AI26" s="426">
        <v>0</v>
      </c>
      <c r="AJ26" s="426">
        <v>2</v>
      </c>
      <c r="AK26" s="429">
        <v>0</v>
      </c>
    </row>
    <row r="27" spans="1:37" ht="21" customHeight="1" thickBot="1">
      <c r="A27" s="296" t="s">
        <v>32</v>
      </c>
      <c r="B27" s="294">
        <f t="shared" si="2"/>
        <v>12</v>
      </c>
      <c r="C27" s="295">
        <f t="shared" si="2"/>
        <v>8</v>
      </c>
      <c r="D27" s="425">
        <v>0</v>
      </c>
      <c r="E27" s="426">
        <v>0</v>
      </c>
      <c r="F27" s="426">
        <v>0</v>
      </c>
      <c r="G27" s="426">
        <v>0</v>
      </c>
      <c r="H27" s="426">
        <v>0</v>
      </c>
      <c r="I27" s="426">
        <v>0</v>
      </c>
      <c r="J27" s="426">
        <v>0</v>
      </c>
      <c r="K27" s="426">
        <v>0</v>
      </c>
      <c r="L27" s="426">
        <v>0</v>
      </c>
      <c r="M27" s="426">
        <v>0</v>
      </c>
      <c r="N27" s="426">
        <v>0</v>
      </c>
      <c r="O27" s="426">
        <v>0</v>
      </c>
      <c r="P27" s="426">
        <v>0</v>
      </c>
      <c r="Q27" s="426">
        <v>0</v>
      </c>
      <c r="R27" s="426">
        <v>0</v>
      </c>
      <c r="S27" s="426">
        <v>0</v>
      </c>
      <c r="T27" s="426">
        <v>2</v>
      </c>
      <c r="U27" s="426">
        <v>0</v>
      </c>
      <c r="V27" s="426">
        <v>0</v>
      </c>
      <c r="W27" s="426">
        <v>0</v>
      </c>
      <c r="X27" s="426">
        <v>0</v>
      </c>
      <c r="Y27" s="426">
        <v>0</v>
      </c>
      <c r="Z27" s="426">
        <v>2</v>
      </c>
      <c r="AA27" s="426">
        <v>2</v>
      </c>
      <c r="AB27" s="426">
        <v>0</v>
      </c>
      <c r="AC27" s="426">
        <v>0</v>
      </c>
      <c r="AD27" s="426">
        <v>0</v>
      </c>
      <c r="AE27" s="426">
        <v>0</v>
      </c>
      <c r="AF27" s="426">
        <v>0</v>
      </c>
      <c r="AG27" s="426">
        <v>0</v>
      </c>
      <c r="AH27" s="426">
        <v>0</v>
      </c>
      <c r="AI27" s="426">
        <v>0</v>
      </c>
      <c r="AJ27" s="426">
        <v>3</v>
      </c>
      <c r="AK27" s="429">
        <v>2</v>
      </c>
    </row>
    <row r="28" spans="1:37" ht="21" customHeight="1" thickBot="1">
      <c r="A28" s="296" t="s">
        <v>34</v>
      </c>
      <c r="B28" s="294">
        <f t="shared" si="2"/>
        <v>16</v>
      </c>
      <c r="C28" s="295">
        <f t="shared" si="2"/>
        <v>7</v>
      </c>
      <c r="D28" s="425">
        <v>0</v>
      </c>
      <c r="E28" s="426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6">
        <v>0</v>
      </c>
      <c r="L28" s="426">
        <v>0</v>
      </c>
      <c r="M28" s="426">
        <v>0</v>
      </c>
      <c r="N28" s="426">
        <v>0</v>
      </c>
      <c r="O28" s="426">
        <v>0</v>
      </c>
      <c r="P28" s="426">
        <v>0</v>
      </c>
      <c r="Q28" s="426">
        <v>0</v>
      </c>
      <c r="R28" s="426">
        <v>0</v>
      </c>
      <c r="S28" s="426">
        <v>0</v>
      </c>
      <c r="T28" s="426">
        <v>1</v>
      </c>
      <c r="U28" s="426">
        <v>0</v>
      </c>
      <c r="V28" s="426">
        <v>0</v>
      </c>
      <c r="W28" s="426">
        <v>0</v>
      </c>
      <c r="X28" s="426">
        <v>0</v>
      </c>
      <c r="Y28" s="426">
        <v>0</v>
      </c>
      <c r="Z28" s="426">
        <v>2</v>
      </c>
      <c r="AA28" s="426">
        <v>1</v>
      </c>
      <c r="AB28" s="426">
        <v>0</v>
      </c>
      <c r="AC28" s="426">
        <v>0</v>
      </c>
      <c r="AD28" s="426">
        <v>0</v>
      </c>
      <c r="AE28" s="426">
        <v>0</v>
      </c>
      <c r="AF28" s="426">
        <v>1</v>
      </c>
      <c r="AG28" s="426">
        <v>0</v>
      </c>
      <c r="AH28" s="426">
        <v>0</v>
      </c>
      <c r="AI28" s="426">
        <v>0</v>
      </c>
      <c r="AJ28" s="426">
        <v>2</v>
      </c>
      <c r="AK28" s="429">
        <v>0</v>
      </c>
    </row>
    <row r="29" spans="1:37" ht="21" customHeight="1" thickBot="1">
      <c r="A29" s="296" t="s">
        <v>36</v>
      </c>
      <c r="B29" s="294">
        <f t="shared" si="2"/>
        <v>6</v>
      </c>
      <c r="C29" s="295">
        <f t="shared" si="2"/>
        <v>2</v>
      </c>
      <c r="D29" s="425">
        <v>0</v>
      </c>
      <c r="E29" s="426">
        <v>0</v>
      </c>
      <c r="F29" s="426">
        <v>0</v>
      </c>
      <c r="G29" s="426">
        <v>0</v>
      </c>
      <c r="H29" s="426">
        <v>0</v>
      </c>
      <c r="I29" s="426">
        <v>0</v>
      </c>
      <c r="J29" s="426">
        <v>0</v>
      </c>
      <c r="K29" s="426">
        <v>0</v>
      </c>
      <c r="L29" s="426">
        <v>0</v>
      </c>
      <c r="M29" s="426">
        <v>0</v>
      </c>
      <c r="N29" s="426">
        <v>0</v>
      </c>
      <c r="O29" s="426">
        <v>0</v>
      </c>
      <c r="P29" s="426">
        <v>0</v>
      </c>
      <c r="Q29" s="426">
        <v>0</v>
      </c>
      <c r="R29" s="426">
        <v>0</v>
      </c>
      <c r="S29" s="426">
        <v>0</v>
      </c>
      <c r="T29" s="426">
        <v>0</v>
      </c>
      <c r="U29" s="426">
        <v>0</v>
      </c>
      <c r="V29" s="426">
        <v>0</v>
      </c>
      <c r="W29" s="426">
        <v>0</v>
      </c>
      <c r="X29" s="426">
        <v>0</v>
      </c>
      <c r="Y29" s="426">
        <v>0</v>
      </c>
      <c r="Z29" s="426">
        <v>0</v>
      </c>
      <c r="AA29" s="426">
        <v>0</v>
      </c>
      <c r="AB29" s="426">
        <v>0</v>
      </c>
      <c r="AC29" s="426">
        <v>0</v>
      </c>
      <c r="AD29" s="426">
        <v>0</v>
      </c>
      <c r="AE29" s="426">
        <v>0</v>
      </c>
      <c r="AF29" s="426">
        <v>0</v>
      </c>
      <c r="AG29" s="426">
        <v>0</v>
      </c>
      <c r="AH29" s="426">
        <v>0</v>
      </c>
      <c r="AI29" s="426">
        <v>0</v>
      </c>
      <c r="AJ29" s="426">
        <v>2</v>
      </c>
      <c r="AK29" s="429">
        <v>0</v>
      </c>
    </row>
    <row r="30" spans="1:37" ht="21" customHeight="1" thickBot="1">
      <c r="A30" s="296" t="s">
        <v>38</v>
      </c>
      <c r="B30" s="294">
        <f t="shared" si="2"/>
        <v>18</v>
      </c>
      <c r="C30" s="295">
        <f t="shared" si="2"/>
        <v>6</v>
      </c>
      <c r="D30" s="425">
        <v>0</v>
      </c>
      <c r="E30" s="426">
        <v>0</v>
      </c>
      <c r="F30" s="426">
        <v>0</v>
      </c>
      <c r="G30" s="426">
        <v>0</v>
      </c>
      <c r="H30" s="426">
        <v>0</v>
      </c>
      <c r="I30" s="426">
        <v>0</v>
      </c>
      <c r="J30" s="426">
        <v>0</v>
      </c>
      <c r="K30" s="426">
        <v>0</v>
      </c>
      <c r="L30" s="426">
        <v>0</v>
      </c>
      <c r="M30" s="426">
        <v>0</v>
      </c>
      <c r="N30" s="426">
        <v>0</v>
      </c>
      <c r="O30" s="426">
        <v>0</v>
      </c>
      <c r="P30" s="426">
        <v>0</v>
      </c>
      <c r="Q30" s="426">
        <v>0</v>
      </c>
      <c r="R30" s="426">
        <v>0</v>
      </c>
      <c r="S30" s="426">
        <v>0</v>
      </c>
      <c r="T30" s="426">
        <v>1</v>
      </c>
      <c r="U30" s="426">
        <v>0</v>
      </c>
      <c r="V30" s="426">
        <v>0</v>
      </c>
      <c r="W30" s="426">
        <v>0</v>
      </c>
      <c r="X30" s="426">
        <v>1</v>
      </c>
      <c r="Y30" s="426">
        <v>1</v>
      </c>
      <c r="Z30" s="426">
        <v>1</v>
      </c>
      <c r="AA30" s="426">
        <v>0</v>
      </c>
      <c r="AB30" s="426">
        <v>0</v>
      </c>
      <c r="AC30" s="426">
        <v>0</v>
      </c>
      <c r="AD30" s="426">
        <v>0</v>
      </c>
      <c r="AE30" s="426">
        <v>0</v>
      </c>
      <c r="AF30" s="426">
        <v>0</v>
      </c>
      <c r="AG30" s="426">
        <v>0</v>
      </c>
      <c r="AH30" s="426">
        <v>0</v>
      </c>
      <c r="AI30" s="426">
        <v>0</v>
      </c>
      <c r="AJ30" s="426">
        <v>2</v>
      </c>
      <c r="AK30" s="429">
        <v>0</v>
      </c>
    </row>
    <row r="31" spans="1:37" ht="21" customHeight="1" thickBot="1">
      <c r="A31" s="296" t="s">
        <v>109</v>
      </c>
      <c r="B31" s="294">
        <f t="shared" si="2"/>
        <v>26</v>
      </c>
      <c r="C31" s="295">
        <f t="shared" si="2"/>
        <v>13</v>
      </c>
      <c r="D31" s="425">
        <v>0</v>
      </c>
      <c r="E31" s="426">
        <v>0</v>
      </c>
      <c r="F31" s="426">
        <v>0</v>
      </c>
      <c r="G31" s="426">
        <v>0</v>
      </c>
      <c r="H31" s="426">
        <v>0</v>
      </c>
      <c r="I31" s="426">
        <v>0</v>
      </c>
      <c r="J31" s="426">
        <v>0</v>
      </c>
      <c r="K31" s="426">
        <v>0</v>
      </c>
      <c r="L31" s="426">
        <v>0</v>
      </c>
      <c r="M31" s="426">
        <v>0</v>
      </c>
      <c r="N31" s="426">
        <v>0</v>
      </c>
      <c r="O31" s="426">
        <v>0</v>
      </c>
      <c r="P31" s="426">
        <v>0</v>
      </c>
      <c r="Q31" s="426">
        <v>0</v>
      </c>
      <c r="R31" s="426">
        <v>0</v>
      </c>
      <c r="S31" s="426">
        <v>0</v>
      </c>
      <c r="T31" s="426">
        <v>1</v>
      </c>
      <c r="U31" s="426">
        <v>1</v>
      </c>
      <c r="V31" s="426">
        <v>0</v>
      </c>
      <c r="W31" s="426">
        <v>0</v>
      </c>
      <c r="X31" s="426">
        <v>2</v>
      </c>
      <c r="Y31" s="426">
        <v>0</v>
      </c>
      <c r="Z31" s="426">
        <v>1</v>
      </c>
      <c r="AA31" s="426">
        <v>1</v>
      </c>
      <c r="AB31" s="426">
        <v>0</v>
      </c>
      <c r="AC31" s="426">
        <v>0</v>
      </c>
      <c r="AD31" s="426">
        <v>0</v>
      </c>
      <c r="AE31" s="426">
        <v>0</v>
      </c>
      <c r="AF31" s="426">
        <v>0</v>
      </c>
      <c r="AG31" s="426">
        <v>0</v>
      </c>
      <c r="AH31" s="426">
        <v>0</v>
      </c>
      <c r="AI31" s="426">
        <v>0</v>
      </c>
      <c r="AJ31" s="426">
        <v>3</v>
      </c>
      <c r="AK31" s="429">
        <v>1</v>
      </c>
    </row>
    <row r="32" spans="1:37" ht="21" customHeight="1">
      <c r="A32" s="296" t="s">
        <v>41</v>
      </c>
      <c r="B32" s="294">
        <f t="shared" si="2"/>
        <v>21</v>
      </c>
      <c r="C32" s="297">
        <f t="shared" si="2"/>
        <v>10</v>
      </c>
      <c r="D32" s="425">
        <v>0</v>
      </c>
      <c r="E32" s="426">
        <v>0</v>
      </c>
      <c r="F32" s="426">
        <v>0</v>
      </c>
      <c r="G32" s="426">
        <v>0</v>
      </c>
      <c r="H32" s="426">
        <v>0</v>
      </c>
      <c r="I32" s="426">
        <v>0</v>
      </c>
      <c r="J32" s="426">
        <v>0</v>
      </c>
      <c r="K32" s="426">
        <v>0</v>
      </c>
      <c r="L32" s="426">
        <v>0</v>
      </c>
      <c r="M32" s="426">
        <v>0</v>
      </c>
      <c r="N32" s="426">
        <v>0</v>
      </c>
      <c r="O32" s="426">
        <v>0</v>
      </c>
      <c r="P32" s="426">
        <v>0</v>
      </c>
      <c r="Q32" s="426">
        <v>0</v>
      </c>
      <c r="R32" s="426">
        <v>0</v>
      </c>
      <c r="S32" s="426">
        <v>0</v>
      </c>
      <c r="T32" s="426">
        <v>2</v>
      </c>
      <c r="U32" s="426">
        <v>1</v>
      </c>
      <c r="V32" s="426">
        <v>0</v>
      </c>
      <c r="W32" s="426">
        <v>0</v>
      </c>
      <c r="X32" s="426">
        <v>0</v>
      </c>
      <c r="Y32" s="426">
        <v>0</v>
      </c>
      <c r="Z32" s="426">
        <v>2</v>
      </c>
      <c r="AA32" s="426">
        <v>2</v>
      </c>
      <c r="AB32" s="426">
        <v>0</v>
      </c>
      <c r="AC32" s="426">
        <v>0</v>
      </c>
      <c r="AD32" s="426">
        <v>0</v>
      </c>
      <c r="AE32" s="426">
        <v>0</v>
      </c>
      <c r="AF32" s="426">
        <v>0</v>
      </c>
      <c r="AG32" s="426">
        <v>0</v>
      </c>
      <c r="AH32" s="426">
        <v>0</v>
      </c>
      <c r="AI32" s="426">
        <v>0</v>
      </c>
      <c r="AJ32" s="426">
        <v>2</v>
      </c>
      <c r="AK32" s="429">
        <v>0</v>
      </c>
    </row>
    <row r="33" spans="1:37" ht="31.5" customHeight="1" thickBot="1">
      <c r="A33" s="298" t="s">
        <v>43</v>
      </c>
      <c r="B33" s="299">
        <f>B24+B25+B26+B27+B28+B29+B30+B31+B32</f>
        <v>188</v>
      </c>
      <c r="C33" s="300">
        <f>C24+C25+C26+C27+C28+C29+C30+C31+C32</f>
        <v>86</v>
      </c>
      <c r="D33" s="299">
        <f aca="true" t="shared" si="3" ref="D33:AK33">SUM(D24:D32)</f>
        <v>0</v>
      </c>
      <c r="E33" s="301">
        <f t="shared" si="3"/>
        <v>0</v>
      </c>
      <c r="F33" s="301">
        <f t="shared" si="3"/>
        <v>0</v>
      </c>
      <c r="G33" s="301">
        <f t="shared" si="3"/>
        <v>0</v>
      </c>
      <c r="H33" s="301">
        <f t="shared" si="3"/>
        <v>0</v>
      </c>
      <c r="I33" s="301">
        <f t="shared" si="3"/>
        <v>0</v>
      </c>
      <c r="J33" s="301">
        <f t="shared" si="3"/>
        <v>0</v>
      </c>
      <c r="K33" s="301">
        <f t="shared" si="3"/>
        <v>0</v>
      </c>
      <c r="L33" s="301">
        <f t="shared" si="3"/>
        <v>0</v>
      </c>
      <c r="M33" s="301">
        <f t="shared" si="3"/>
        <v>0</v>
      </c>
      <c r="N33" s="301">
        <f t="shared" si="3"/>
        <v>0</v>
      </c>
      <c r="O33" s="301">
        <f t="shared" si="3"/>
        <v>0</v>
      </c>
      <c r="P33" s="301">
        <f t="shared" si="3"/>
        <v>0</v>
      </c>
      <c r="Q33" s="301">
        <f t="shared" si="3"/>
        <v>0</v>
      </c>
      <c r="R33" s="301">
        <f t="shared" si="3"/>
        <v>0</v>
      </c>
      <c r="S33" s="301">
        <f t="shared" si="3"/>
        <v>0</v>
      </c>
      <c r="T33" s="301">
        <f t="shared" si="3"/>
        <v>13</v>
      </c>
      <c r="U33" s="301">
        <f t="shared" si="3"/>
        <v>5</v>
      </c>
      <c r="V33" s="301">
        <f t="shared" si="3"/>
        <v>0</v>
      </c>
      <c r="W33" s="301">
        <f t="shared" si="3"/>
        <v>0</v>
      </c>
      <c r="X33" s="301">
        <f t="shared" si="3"/>
        <v>4</v>
      </c>
      <c r="Y33" s="301">
        <f t="shared" si="3"/>
        <v>1</v>
      </c>
      <c r="Z33" s="301">
        <f t="shared" si="3"/>
        <v>15</v>
      </c>
      <c r="AA33" s="301">
        <f t="shared" si="3"/>
        <v>10</v>
      </c>
      <c r="AB33" s="301">
        <f t="shared" si="3"/>
        <v>0</v>
      </c>
      <c r="AC33" s="301">
        <f t="shared" si="3"/>
        <v>0</v>
      </c>
      <c r="AD33" s="301">
        <f t="shared" si="3"/>
        <v>1</v>
      </c>
      <c r="AE33" s="301">
        <f t="shared" si="3"/>
        <v>0</v>
      </c>
      <c r="AF33" s="301">
        <f t="shared" si="3"/>
        <v>3</v>
      </c>
      <c r="AG33" s="301">
        <f t="shared" si="3"/>
        <v>0</v>
      </c>
      <c r="AH33" s="301">
        <f t="shared" si="3"/>
        <v>1</v>
      </c>
      <c r="AI33" s="301">
        <f t="shared" si="3"/>
        <v>0</v>
      </c>
      <c r="AJ33" s="301">
        <f t="shared" si="3"/>
        <v>30</v>
      </c>
      <c r="AK33" s="301">
        <f t="shared" si="3"/>
        <v>12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W22" sqref="W22:W30"/>
    </sheetView>
  </sheetViews>
  <sheetFormatPr defaultColWidth="9.00390625" defaultRowHeight="12.75"/>
  <cols>
    <col min="1" max="1" width="3.625" style="303" customWidth="1"/>
    <col min="2" max="2" width="14.25390625" style="303" customWidth="1"/>
    <col min="3" max="3" width="8.125" style="303" customWidth="1"/>
    <col min="4" max="31" width="5.875" style="303" customWidth="1"/>
    <col min="32" max="16384" width="9.125" style="303" customWidth="1"/>
  </cols>
  <sheetData>
    <row r="1" spans="1:27" ht="19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1:31" ht="25.5" customHeight="1">
      <c r="A2" s="304" t="s">
        <v>127</v>
      </c>
      <c r="B2" s="304"/>
      <c r="C2" s="304"/>
      <c r="D2" s="304"/>
      <c r="E2" s="304"/>
      <c r="F2" s="305" t="s">
        <v>128</v>
      </c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</row>
    <row r="3" spans="1:31" ht="15" customHeight="1">
      <c r="A3" s="304"/>
      <c r="B3" s="304"/>
      <c r="C3" s="304"/>
      <c r="D3" s="304"/>
      <c r="E3" s="304"/>
      <c r="F3" s="306" t="str">
        <f>'ogolne (1)'!H3</f>
        <v>od 01 stycznia 2024 roku</v>
      </c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08" t="str">
        <f>'ogolne (1)'!T3</f>
        <v>do 31 stycznia 2024 roku</v>
      </c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27" ht="12.75" customHeight="1" thickBot="1">
      <c r="A4" s="310" t="s">
        <v>129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31" ht="25.5" customHeight="1" thickBot="1">
      <c r="A5" s="311" t="s">
        <v>17</v>
      </c>
      <c r="B5" s="312" t="s">
        <v>3</v>
      </c>
      <c r="C5" s="313" t="s">
        <v>4</v>
      </c>
      <c r="D5" s="25" t="s">
        <v>56</v>
      </c>
      <c r="E5" s="26"/>
      <c r="F5" s="314" t="s">
        <v>130</v>
      </c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6"/>
    </row>
    <row r="6" spans="1:31" ht="52.5" customHeight="1">
      <c r="A6" s="317"/>
      <c r="B6" s="318"/>
      <c r="C6" s="319"/>
      <c r="D6" s="40"/>
      <c r="E6" s="41"/>
      <c r="F6" s="320" t="s">
        <v>131</v>
      </c>
      <c r="G6" s="321"/>
      <c r="H6" s="322" t="s">
        <v>132</v>
      </c>
      <c r="I6" s="321"/>
      <c r="J6" s="322" t="s">
        <v>133</v>
      </c>
      <c r="K6" s="321"/>
      <c r="L6" s="322" t="s">
        <v>134</v>
      </c>
      <c r="M6" s="321"/>
      <c r="N6" s="322" t="s">
        <v>135</v>
      </c>
      <c r="O6" s="321"/>
      <c r="P6" s="322" t="s">
        <v>136</v>
      </c>
      <c r="Q6" s="321"/>
      <c r="R6" s="322" t="s">
        <v>137</v>
      </c>
      <c r="S6" s="321"/>
      <c r="T6" s="322" t="s">
        <v>138</v>
      </c>
      <c r="U6" s="321"/>
      <c r="V6" s="322" t="s">
        <v>139</v>
      </c>
      <c r="W6" s="321"/>
      <c r="X6" s="322" t="s">
        <v>140</v>
      </c>
      <c r="Y6" s="321"/>
      <c r="Z6" s="322" t="s">
        <v>141</v>
      </c>
      <c r="AA6" s="321"/>
      <c r="AB6" s="322" t="s">
        <v>142</v>
      </c>
      <c r="AC6" s="321"/>
      <c r="AD6" s="322" t="s">
        <v>143</v>
      </c>
      <c r="AE6" s="323"/>
    </row>
    <row r="7" spans="1:31" ht="13.5" customHeight="1" thickBot="1">
      <c r="A7" s="324"/>
      <c r="B7" s="325"/>
      <c r="C7" s="326"/>
      <c r="D7" s="327" t="s">
        <v>24</v>
      </c>
      <c r="E7" s="328" t="s">
        <v>25</v>
      </c>
      <c r="F7" s="327" t="s">
        <v>24</v>
      </c>
      <c r="G7" s="329" t="s">
        <v>25</v>
      </c>
      <c r="H7" s="330" t="s">
        <v>24</v>
      </c>
      <c r="I7" s="329" t="s">
        <v>25</v>
      </c>
      <c r="J7" s="330" t="s">
        <v>24</v>
      </c>
      <c r="K7" s="329" t="s">
        <v>25</v>
      </c>
      <c r="L7" s="330" t="s">
        <v>24</v>
      </c>
      <c r="M7" s="329" t="s">
        <v>25</v>
      </c>
      <c r="N7" s="330" t="s">
        <v>24</v>
      </c>
      <c r="O7" s="329" t="s">
        <v>25</v>
      </c>
      <c r="P7" s="330" t="s">
        <v>24</v>
      </c>
      <c r="Q7" s="329" t="s">
        <v>25</v>
      </c>
      <c r="R7" s="330" t="s">
        <v>24</v>
      </c>
      <c r="S7" s="329" t="s">
        <v>25</v>
      </c>
      <c r="T7" s="330" t="s">
        <v>24</v>
      </c>
      <c r="U7" s="329" t="s">
        <v>25</v>
      </c>
      <c r="V7" s="330" t="s">
        <v>24</v>
      </c>
      <c r="W7" s="329" t="s">
        <v>25</v>
      </c>
      <c r="X7" s="330" t="s">
        <v>24</v>
      </c>
      <c r="Y7" s="329" t="s">
        <v>25</v>
      </c>
      <c r="Z7" s="330" t="s">
        <v>24</v>
      </c>
      <c r="AA7" s="331" t="s">
        <v>25</v>
      </c>
      <c r="AB7" s="332" t="s">
        <v>24</v>
      </c>
      <c r="AC7" s="331" t="s">
        <v>25</v>
      </c>
      <c r="AD7" s="332" t="s">
        <v>24</v>
      </c>
      <c r="AE7" s="328" t="s">
        <v>25</v>
      </c>
    </row>
    <row r="8" spans="1:31" ht="21.75" customHeight="1">
      <c r="A8" s="333">
        <v>1</v>
      </c>
      <c r="B8" s="334" t="s">
        <v>26</v>
      </c>
      <c r="C8" s="335" t="s">
        <v>27</v>
      </c>
      <c r="D8" s="425">
        <v>109</v>
      </c>
      <c r="E8" s="429">
        <v>58</v>
      </c>
      <c r="F8" s="425">
        <v>12</v>
      </c>
      <c r="G8" s="257">
        <v>6</v>
      </c>
      <c r="H8" s="426">
        <v>6</v>
      </c>
      <c r="I8" s="426">
        <v>3</v>
      </c>
      <c r="J8" s="426">
        <v>5</v>
      </c>
      <c r="K8" s="426">
        <v>3</v>
      </c>
      <c r="L8" s="426">
        <v>0</v>
      </c>
      <c r="M8" s="426">
        <v>0</v>
      </c>
      <c r="N8" s="426">
        <v>0</v>
      </c>
      <c r="O8" s="426">
        <v>0</v>
      </c>
      <c r="P8" s="426">
        <v>0</v>
      </c>
      <c r="Q8" s="426">
        <v>0</v>
      </c>
      <c r="R8" s="426">
        <v>0</v>
      </c>
      <c r="S8" s="426">
        <v>0</v>
      </c>
      <c r="T8" s="426">
        <v>1</v>
      </c>
      <c r="U8" s="426">
        <v>0</v>
      </c>
      <c r="V8" s="426">
        <v>0</v>
      </c>
      <c r="W8" s="426">
        <v>0</v>
      </c>
      <c r="X8" s="426">
        <v>0</v>
      </c>
      <c r="Y8" s="426">
        <v>0</v>
      </c>
      <c r="Z8" s="426">
        <v>12</v>
      </c>
      <c r="AA8" s="426">
        <v>7</v>
      </c>
      <c r="AB8" s="426">
        <v>24</v>
      </c>
      <c r="AC8" s="426">
        <v>12</v>
      </c>
      <c r="AD8" s="426">
        <v>49</v>
      </c>
      <c r="AE8" s="429">
        <v>27</v>
      </c>
    </row>
    <row r="9" spans="1:31" ht="21.75" customHeight="1">
      <c r="A9" s="336">
        <v>2</v>
      </c>
      <c r="B9" s="337" t="s">
        <v>28</v>
      </c>
      <c r="C9" s="338" t="s">
        <v>29</v>
      </c>
      <c r="D9" s="425">
        <v>22</v>
      </c>
      <c r="E9" s="429">
        <v>13</v>
      </c>
      <c r="F9" s="425">
        <v>6</v>
      </c>
      <c r="G9" s="426">
        <v>3</v>
      </c>
      <c r="H9" s="426">
        <v>1</v>
      </c>
      <c r="I9" s="426">
        <v>1</v>
      </c>
      <c r="J9" s="426">
        <v>4</v>
      </c>
      <c r="K9" s="426">
        <v>2</v>
      </c>
      <c r="L9" s="426">
        <v>0</v>
      </c>
      <c r="M9" s="426">
        <v>0</v>
      </c>
      <c r="N9" s="426">
        <v>0</v>
      </c>
      <c r="O9" s="426">
        <v>0</v>
      </c>
      <c r="P9" s="426">
        <v>0</v>
      </c>
      <c r="Q9" s="426">
        <v>0</v>
      </c>
      <c r="R9" s="426">
        <v>0</v>
      </c>
      <c r="S9" s="426">
        <v>0</v>
      </c>
      <c r="T9" s="426">
        <v>0</v>
      </c>
      <c r="U9" s="426">
        <v>0</v>
      </c>
      <c r="V9" s="426">
        <v>0</v>
      </c>
      <c r="W9" s="426">
        <v>0</v>
      </c>
      <c r="X9" s="426">
        <v>0</v>
      </c>
      <c r="Y9" s="426">
        <v>0</v>
      </c>
      <c r="Z9" s="426">
        <v>4</v>
      </c>
      <c r="AA9" s="426">
        <v>3</v>
      </c>
      <c r="AB9" s="426">
        <v>2</v>
      </c>
      <c r="AC9" s="426">
        <v>1</v>
      </c>
      <c r="AD9" s="426">
        <v>5</v>
      </c>
      <c r="AE9" s="429">
        <v>3</v>
      </c>
    </row>
    <row r="10" spans="1:31" ht="21.75" customHeight="1">
      <c r="A10" s="336">
        <v>3</v>
      </c>
      <c r="B10" s="337" t="s">
        <v>30</v>
      </c>
      <c r="C10" s="338" t="s">
        <v>31</v>
      </c>
      <c r="D10" s="425">
        <v>14</v>
      </c>
      <c r="E10" s="429">
        <v>7</v>
      </c>
      <c r="F10" s="425">
        <v>3</v>
      </c>
      <c r="G10" s="426">
        <v>3</v>
      </c>
      <c r="H10" s="426">
        <v>0</v>
      </c>
      <c r="I10" s="426">
        <v>0</v>
      </c>
      <c r="J10" s="426">
        <v>2</v>
      </c>
      <c r="K10" s="426">
        <v>2</v>
      </c>
      <c r="L10" s="426">
        <v>0</v>
      </c>
      <c r="M10" s="426">
        <v>0</v>
      </c>
      <c r="N10" s="426">
        <v>0</v>
      </c>
      <c r="O10" s="426">
        <v>0</v>
      </c>
      <c r="P10" s="426">
        <v>0</v>
      </c>
      <c r="Q10" s="426">
        <v>0</v>
      </c>
      <c r="R10" s="426">
        <v>0</v>
      </c>
      <c r="S10" s="426">
        <v>0</v>
      </c>
      <c r="T10" s="426">
        <v>0</v>
      </c>
      <c r="U10" s="426">
        <v>0</v>
      </c>
      <c r="V10" s="426">
        <v>0</v>
      </c>
      <c r="W10" s="426">
        <v>0</v>
      </c>
      <c r="X10" s="426">
        <v>0</v>
      </c>
      <c r="Y10" s="426">
        <v>0</v>
      </c>
      <c r="Z10" s="426">
        <v>0</v>
      </c>
      <c r="AA10" s="426">
        <v>0</v>
      </c>
      <c r="AB10" s="426">
        <v>4</v>
      </c>
      <c r="AC10" s="426">
        <v>1</v>
      </c>
      <c r="AD10" s="426">
        <v>5</v>
      </c>
      <c r="AE10" s="429">
        <v>1</v>
      </c>
    </row>
    <row r="11" spans="1:31" ht="21.75" customHeight="1">
      <c r="A11" s="336">
        <v>4</v>
      </c>
      <c r="B11" s="337" t="s">
        <v>32</v>
      </c>
      <c r="C11" s="338" t="s">
        <v>33</v>
      </c>
      <c r="D11" s="425">
        <v>12</v>
      </c>
      <c r="E11" s="429">
        <v>6</v>
      </c>
      <c r="F11" s="425">
        <v>3</v>
      </c>
      <c r="G11" s="426">
        <v>2</v>
      </c>
      <c r="H11" s="426">
        <v>0</v>
      </c>
      <c r="I11" s="426">
        <v>0</v>
      </c>
      <c r="J11" s="426">
        <v>1</v>
      </c>
      <c r="K11" s="426">
        <v>0</v>
      </c>
      <c r="L11" s="426">
        <v>0</v>
      </c>
      <c r="M11" s="426">
        <v>0</v>
      </c>
      <c r="N11" s="426">
        <v>0</v>
      </c>
      <c r="O11" s="426">
        <v>0</v>
      </c>
      <c r="P11" s="426">
        <v>0</v>
      </c>
      <c r="Q11" s="426">
        <v>0</v>
      </c>
      <c r="R11" s="426">
        <v>0</v>
      </c>
      <c r="S11" s="426">
        <v>0</v>
      </c>
      <c r="T11" s="426">
        <v>0</v>
      </c>
      <c r="U11" s="426">
        <v>0</v>
      </c>
      <c r="V11" s="426">
        <v>0</v>
      </c>
      <c r="W11" s="426">
        <v>0</v>
      </c>
      <c r="X11" s="426">
        <v>0</v>
      </c>
      <c r="Y11" s="426">
        <v>0</v>
      </c>
      <c r="Z11" s="426">
        <v>3</v>
      </c>
      <c r="AA11" s="426">
        <v>2</v>
      </c>
      <c r="AB11" s="426">
        <v>0</v>
      </c>
      <c r="AC11" s="426">
        <v>0</v>
      </c>
      <c r="AD11" s="426">
        <v>5</v>
      </c>
      <c r="AE11" s="429">
        <v>2</v>
      </c>
    </row>
    <row r="12" spans="1:31" ht="21.75" customHeight="1">
      <c r="A12" s="336">
        <v>5</v>
      </c>
      <c r="B12" s="337" t="s">
        <v>34</v>
      </c>
      <c r="C12" s="338" t="s">
        <v>35</v>
      </c>
      <c r="D12" s="425">
        <v>22</v>
      </c>
      <c r="E12" s="429">
        <v>12</v>
      </c>
      <c r="F12" s="425">
        <v>5</v>
      </c>
      <c r="G12" s="426">
        <v>4</v>
      </c>
      <c r="H12" s="426">
        <v>1</v>
      </c>
      <c r="I12" s="426">
        <v>0</v>
      </c>
      <c r="J12" s="426">
        <v>1</v>
      </c>
      <c r="K12" s="426">
        <v>1</v>
      </c>
      <c r="L12" s="426">
        <v>0</v>
      </c>
      <c r="M12" s="426">
        <v>0</v>
      </c>
      <c r="N12" s="426">
        <v>0</v>
      </c>
      <c r="O12" s="426">
        <v>0</v>
      </c>
      <c r="P12" s="426">
        <v>0</v>
      </c>
      <c r="Q12" s="426">
        <v>0</v>
      </c>
      <c r="R12" s="426">
        <v>0</v>
      </c>
      <c r="S12" s="426">
        <v>0</v>
      </c>
      <c r="T12" s="426">
        <v>0</v>
      </c>
      <c r="U12" s="426">
        <v>0</v>
      </c>
      <c r="V12" s="426">
        <v>0</v>
      </c>
      <c r="W12" s="426">
        <v>0</v>
      </c>
      <c r="X12" s="426">
        <v>0</v>
      </c>
      <c r="Y12" s="426">
        <v>0</v>
      </c>
      <c r="Z12" s="426">
        <v>0</v>
      </c>
      <c r="AA12" s="426">
        <v>0</v>
      </c>
      <c r="AB12" s="426">
        <v>3</v>
      </c>
      <c r="AC12" s="426">
        <v>0</v>
      </c>
      <c r="AD12" s="426">
        <v>12</v>
      </c>
      <c r="AE12" s="429">
        <v>7</v>
      </c>
    </row>
    <row r="13" spans="1:31" ht="21.75" customHeight="1">
      <c r="A13" s="336">
        <v>6</v>
      </c>
      <c r="B13" s="337" t="s">
        <v>36</v>
      </c>
      <c r="C13" s="338" t="s">
        <v>37</v>
      </c>
      <c r="D13" s="425">
        <v>14</v>
      </c>
      <c r="E13" s="429">
        <v>6</v>
      </c>
      <c r="F13" s="425">
        <v>1</v>
      </c>
      <c r="G13" s="426">
        <v>1</v>
      </c>
      <c r="H13" s="426">
        <v>2</v>
      </c>
      <c r="I13" s="426">
        <v>0</v>
      </c>
      <c r="J13" s="426">
        <v>1</v>
      </c>
      <c r="K13" s="426">
        <v>0</v>
      </c>
      <c r="L13" s="426">
        <v>0</v>
      </c>
      <c r="M13" s="426">
        <v>0</v>
      </c>
      <c r="N13" s="426">
        <v>0</v>
      </c>
      <c r="O13" s="426">
        <v>0</v>
      </c>
      <c r="P13" s="426">
        <v>0</v>
      </c>
      <c r="Q13" s="426">
        <v>0</v>
      </c>
      <c r="R13" s="426">
        <v>0</v>
      </c>
      <c r="S13" s="426">
        <v>0</v>
      </c>
      <c r="T13" s="426">
        <v>0</v>
      </c>
      <c r="U13" s="426">
        <v>0</v>
      </c>
      <c r="V13" s="426">
        <v>0</v>
      </c>
      <c r="W13" s="426">
        <v>0</v>
      </c>
      <c r="X13" s="426">
        <v>0</v>
      </c>
      <c r="Y13" s="426">
        <v>0</v>
      </c>
      <c r="Z13" s="426">
        <v>2</v>
      </c>
      <c r="AA13" s="426">
        <v>1</v>
      </c>
      <c r="AB13" s="426">
        <v>0</v>
      </c>
      <c r="AC13" s="426">
        <v>0</v>
      </c>
      <c r="AD13" s="426">
        <v>8</v>
      </c>
      <c r="AE13" s="429">
        <v>4</v>
      </c>
    </row>
    <row r="14" spans="1:31" ht="21.75" customHeight="1">
      <c r="A14" s="336">
        <v>7</v>
      </c>
      <c r="B14" s="337" t="s">
        <v>38</v>
      </c>
      <c r="C14" s="338" t="s">
        <v>39</v>
      </c>
      <c r="D14" s="425">
        <v>42</v>
      </c>
      <c r="E14" s="429">
        <v>24</v>
      </c>
      <c r="F14" s="425">
        <v>9</v>
      </c>
      <c r="G14" s="426">
        <v>8</v>
      </c>
      <c r="H14" s="426">
        <v>0</v>
      </c>
      <c r="I14" s="426">
        <v>0</v>
      </c>
      <c r="J14" s="426">
        <v>1</v>
      </c>
      <c r="K14" s="426">
        <v>1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  <c r="S14" s="426">
        <v>0</v>
      </c>
      <c r="T14" s="426">
        <v>0</v>
      </c>
      <c r="U14" s="426">
        <v>0</v>
      </c>
      <c r="V14" s="426">
        <v>0</v>
      </c>
      <c r="W14" s="426">
        <v>0</v>
      </c>
      <c r="X14" s="426">
        <v>0</v>
      </c>
      <c r="Y14" s="426">
        <v>0</v>
      </c>
      <c r="Z14" s="426">
        <v>3</v>
      </c>
      <c r="AA14" s="426">
        <v>2</v>
      </c>
      <c r="AB14" s="426">
        <v>13</v>
      </c>
      <c r="AC14" s="426">
        <v>5</v>
      </c>
      <c r="AD14" s="426">
        <v>16</v>
      </c>
      <c r="AE14" s="429">
        <v>8</v>
      </c>
    </row>
    <row r="15" spans="1:31" ht="21.75" customHeight="1">
      <c r="A15" s="336">
        <v>8</v>
      </c>
      <c r="B15" s="337" t="s">
        <v>26</v>
      </c>
      <c r="C15" s="338" t="s">
        <v>40</v>
      </c>
      <c r="D15" s="425">
        <v>47</v>
      </c>
      <c r="E15" s="429">
        <v>26</v>
      </c>
      <c r="F15" s="425">
        <v>6</v>
      </c>
      <c r="G15" s="426">
        <v>3</v>
      </c>
      <c r="H15" s="426">
        <v>1</v>
      </c>
      <c r="I15" s="426">
        <v>0</v>
      </c>
      <c r="J15" s="426">
        <v>5</v>
      </c>
      <c r="K15" s="426">
        <v>4</v>
      </c>
      <c r="L15" s="426">
        <v>0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26">
        <v>0</v>
      </c>
      <c r="S15" s="426">
        <v>0</v>
      </c>
      <c r="T15" s="426">
        <v>0</v>
      </c>
      <c r="U15" s="426">
        <v>0</v>
      </c>
      <c r="V15" s="426">
        <v>0</v>
      </c>
      <c r="W15" s="426">
        <v>0</v>
      </c>
      <c r="X15" s="426">
        <v>0</v>
      </c>
      <c r="Y15" s="426">
        <v>0</v>
      </c>
      <c r="Z15" s="426">
        <v>11</v>
      </c>
      <c r="AA15" s="426">
        <v>7</v>
      </c>
      <c r="AB15" s="426">
        <v>12</v>
      </c>
      <c r="AC15" s="426">
        <v>5</v>
      </c>
      <c r="AD15" s="426">
        <v>12</v>
      </c>
      <c r="AE15" s="429">
        <v>7</v>
      </c>
    </row>
    <row r="16" spans="1:31" ht="21.75" customHeight="1">
      <c r="A16" s="339">
        <v>9</v>
      </c>
      <c r="B16" s="340" t="s">
        <v>41</v>
      </c>
      <c r="C16" s="341" t="s">
        <v>42</v>
      </c>
      <c r="D16" s="425">
        <v>31</v>
      </c>
      <c r="E16" s="429">
        <v>21</v>
      </c>
      <c r="F16" s="425">
        <v>8</v>
      </c>
      <c r="G16" s="426">
        <v>7</v>
      </c>
      <c r="H16" s="426">
        <v>0</v>
      </c>
      <c r="I16" s="426">
        <v>0</v>
      </c>
      <c r="J16" s="426">
        <v>3</v>
      </c>
      <c r="K16" s="426">
        <v>3</v>
      </c>
      <c r="L16" s="426">
        <v>0</v>
      </c>
      <c r="M16" s="426">
        <v>0</v>
      </c>
      <c r="N16" s="426">
        <v>0</v>
      </c>
      <c r="O16" s="426">
        <v>0</v>
      </c>
      <c r="P16" s="426">
        <v>0</v>
      </c>
      <c r="Q16" s="426">
        <v>0</v>
      </c>
      <c r="R16" s="426">
        <v>0</v>
      </c>
      <c r="S16" s="426">
        <v>0</v>
      </c>
      <c r="T16" s="426">
        <v>0</v>
      </c>
      <c r="U16" s="426">
        <v>0</v>
      </c>
      <c r="V16" s="426">
        <v>0</v>
      </c>
      <c r="W16" s="426">
        <v>0</v>
      </c>
      <c r="X16" s="426">
        <v>0</v>
      </c>
      <c r="Y16" s="426">
        <v>0</v>
      </c>
      <c r="Z16" s="426">
        <v>4</v>
      </c>
      <c r="AA16" s="426">
        <v>2</v>
      </c>
      <c r="AB16" s="426">
        <v>5</v>
      </c>
      <c r="AC16" s="426">
        <v>4</v>
      </c>
      <c r="AD16" s="426">
        <v>11</v>
      </c>
      <c r="AE16" s="429">
        <v>5</v>
      </c>
    </row>
    <row r="17" spans="1:31" ht="21.75" customHeight="1" thickBot="1">
      <c r="A17" s="342" t="s">
        <v>144</v>
      </c>
      <c r="B17" s="343"/>
      <c r="C17" s="343"/>
      <c r="D17" s="344">
        <f>D8+D9+D10+D11+D12+D13+D14+D15+D16</f>
        <v>313</v>
      </c>
      <c r="E17" s="345">
        <f>E8+E9+E10+E11+E12+E13+E14+E15+E16</f>
        <v>173</v>
      </c>
      <c r="F17" s="346">
        <f aca="true" t="shared" si="0" ref="F17:AE17">SUM(F8:F16)</f>
        <v>53</v>
      </c>
      <c r="G17" s="347">
        <f t="shared" si="0"/>
        <v>37</v>
      </c>
      <c r="H17" s="347">
        <f t="shared" si="0"/>
        <v>11</v>
      </c>
      <c r="I17" s="347">
        <f t="shared" si="0"/>
        <v>4</v>
      </c>
      <c r="J17" s="347">
        <f t="shared" si="0"/>
        <v>23</v>
      </c>
      <c r="K17" s="347">
        <f t="shared" si="0"/>
        <v>16</v>
      </c>
      <c r="L17" s="347">
        <f t="shared" si="0"/>
        <v>0</v>
      </c>
      <c r="M17" s="347">
        <f t="shared" si="0"/>
        <v>0</v>
      </c>
      <c r="N17" s="347">
        <f t="shared" si="0"/>
        <v>0</v>
      </c>
      <c r="O17" s="347">
        <f t="shared" si="0"/>
        <v>0</v>
      </c>
      <c r="P17" s="347">
        <f t="shared" si="0"/>
        <v>0</v>
      </c>
      <c r="Q17" s="347">
        <f t="shared" si="0"/>
        <v>0</v>
      </c>
      <c r="R17" s="347">
        <f t="shared" si="0"/>
        <v>0</v>
      </c>
      <c r="S17" s="347">
        <f t="shared" si="0"/>
        <v>0</v>
      </c>
      <c r="T17" s="347">
        <f t="shared" si="0"/>
        <v>1</v>
      </c>
      <c r="U17" s="347">
        <f t="shared" si="0"/>
        <v>0</v>
      </c>
      <c r="V17" s="347">
        <f t="shared" si="0"/>
        <v>0</v>
      </c>
      <c r="W17" s="347">
        <f t="shared" si="0"/>
        <v>0</v>
      </c>
      <c r="X17" s="347">
        <f t="shared" si="0"/>
        <v>0</v>
      </c>
      <c r="Y17" s="347">
        <f t="shared" si="0"/>
        <v>0</v>
      </c>
      <c r="Z17" s="347">
        <f t="shared" si="0"/>
        <v>39</v>
      </c>
      <c r="AA17" s="347">
        <f t="shared" si="0"/>
        <v>24</v>
      </c>
      <c r="AB17" s="347">
        <f t="shared" si="0"/>
        <v>63</v>
      </c>
      <c r="AC17" s="347">
        <f t="shared" si="0"/>
        <v>28</v>
      </c>
      <c r="AD17" s="347">
        <f t="shared" si="0"/>
        <v>123</v>
      </c>
      <c r="AE17" s="347">
        <f t="shared" si="0"/>
        <v>64</v>
      </c>
    </row>
    <row r="18" ht="30.75" customHeight="1" thickBot="1"/>
    <row r="19" spans="1:23" ht="28.5" customHeight="1">
      <c r="A19" s="348" t="s">
        <v>17</v>
      </c>
      <c r="B19" s="349" t="s">
        <v>3</v>
      </c>
      <c r="C19" s="350" t="s">
        <v>4</v>
      </c>
      <c r="D19" s="351" t="s">
        <v>145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3"/>
    </row>
    <row r="20" spans="1:23" ht="41.25" customHeight="1">
      <c r="A20" s="354"/>
      <c r="B20" s="355"/>
      <c r="C20" s="356"/>
      <c r="D20" s="357" t="s">
        <v>146</v>
      </c>
      <c r="E20" s="358"/>
      <c r="F20" s="359" t="s">
        <v>147</v>
      </c>
      <c r="G20" s="359"/>
      <c r="H20" s="360" t="s">
        <v>148</v>
      </c>
      <c r="I20" s="358"/>
      <c r="J20" s="359" t="s">
        <v>149</v>
      </c>
      <c r="K20" s="359"/>
      <c r="L20" s="359" t="s">
        <v>150</v>
      </c>
      <c r="M20" s="359"/>
      <c r="N20" s="359" t="s">
        <v>151</v>
      </c>
      <c r="O20" s="359"/>
      <c r="P20" s="359" t="s">
        <v>152</v>
      </c>
      <c r="Q20" s="359"/>
      <c r="R20" s="359" t="s">
        <v>153</v>
      </c>
      <c r="S20" s="359"/>
      <c r="T20" s="359" t="s">
        <v>154</v>
      </c>
      <c r="U20" s="361"/>
      <c r="V20" s="359" t="s">
        <v>155</v>
      </c>
      <c r="W20" s="362"/>
    </row>
    <row r="21" spans="1:23" ht="14.25" customHeight="1" thickBot="1">
      <c r="A21" s="363"/>
      <c r="B21" s="364"/>
      <c r="C21" s="365"/>
      <c r="D21" s="149" t="s">
        <v>156</v>
      </c>
      <c r="E21" s="150" t="s">
        <v>25</v>
      </c>
      <c r="F21" s="151" t="s">
        <v>24</v>
      </c>
      <c r="G21" s="150" t="s">
        <v>25</v>
      </c>
      <c r="H21" s="151" t="s">
        <v>24</v>
      </c>
      <c r="I21" s="150" t="s">
        <v>25</v>
      </c>
      <c r="J21" s="151" t="s">
        <v>24</v>
      </c>
      <c r="K21" s="150" t="s">
        <v>25</v>
      </c>
      <c r="L21" s="151" t="s">
        <v>24</v>
      </c>
      <c r="M21" s="150" t="s">
        <v>25</v>
      </c>
      <c r="N21" s="151" t="s">
        <v>24</v>
      </c>
      <c r="O21" s="150" t="s">
        <v>25</v>
      </c>
      <c r="P21" s="151" t="s">
        <v>24</v>
      </c>
      <c r="Q21" s="150" t="s">
        <v>25</v>
      </c>
      <c r="R21" s="151" t="s">
        <v>24</v>
      </c>
      <c r="S21" s="150" t="s">
        <v>25</v>
      </c>
      <c r="T21" s="151" t="s">
        <v>24</v>
      </c>
      <c r="U21" s="150" t="s">
        <v>25</v>
      </c>
      <c r="V21" s="151" t="s">
        <v>24</v>
      </c>
      <c r="W21" s="152" t="s">
        <v>25</v>
      </c>
    </row>
    <row r="22" spans="1:23" ht="21" customHeight="1">
      <c r="A22" s="333">
        <v>1</v>
      </c>
      <c r="B22" s="334" t="s">
        <v>26</v>
      </c>
      <c r="C22" s="366" t="s">
        <v>27</v>
      </c>
      <c r="D22" s="425">
        <v>16</v>
      </c>
      <c r="E22" s="426">
        <v>9</v>
      </c>
      <c r="F22" s="426">
        <v>21</v>
      </c>
      <c r="G22" s="426">
        <v>13</v>
      </c>
      <c r="H22" s="426">
        <v>88</v>
      </c>
      <c r="I22" s="426">
        <v>45</v>
      </c>
      <c r="J22" s="426">
        <v>105</v>
      </c>
      <c r="K22" s="426">
        <v>56</v>
      </c>
      <c r="L22" s="426">
        <v>4</v>
      </c>
      <c r="M22" s="426">
        <v>2</v>
      </c>
      <c r="N22" s="426">
        <v>3</v>
      </c>
      <c r="O22" s="426">
        <v>2</v>
      </c>
      <c r="P22" s="426">
        <v>12</v>
      </c>
      <c r="Q22" s="426">
        <v>4</v>
      </c>
      <c r="R22" s="426">
        <v>5</v>
      </c>
      <c r="S22" s="426">
        <v>2</v>
      </c>
      <c r="T22" s="426">
        <v>11</v>
      </c>
      <c r="U22" s="426">
        <v>3</v>
      </c>
      <c r="V22" s="426">
        <v>8</v>
      </c>
      <c r="W22" s="429">
        <v>5</v>
      </c>
    </row>
    <row r="23" spans="1:23" ht="21" customHeight="1">
      <c r="A23" s="367">
        <v>2</v>
      </c>
      <c r="B23" s="368" t="s">
        <v>28</v>
      </c>
      <c r="C23" s="369" t="s">
        <v>29</v>
      </c>
      <c r="D23" s="425">
        <v>9</v>
      </c>
      <c r="E23" s="426">
        <v>4</v>
      </c>
      <c r="F23" s="426">
        <v>4</v>
      </c>
      <c r="G23" s="426">
        <v>2</v>
      </c>
      <c r="H23" s="426">
        <v>18</v>
      </c>
      <c r="I23" s="426">
        <v>11</v>
      </c>
      <c r="J23" s="426">
        <v>22</v>
      </c>
      <c r="K23" s="426">
        <v>13</v>
      </c>
      <c r="L23" s="426">
        <v>0</v>
      </c>
      <c r="M23" s="426">
        <v>0</v>
      </c>
      <c r="N23" s="426">
        <v>1</v>
      </c>
      <c r="O23" s="426">
        <v>1</v>
      </c>
      <c r="P23" s="426">
        <v>2</v>
      </c>
      <c r="Q23" s="426">
        <v>1</v>
      </c>
      <c r="R23" s="426">
        <v>1</v>
      </c>
      <c r="S23" s="426">
        <v>1</v>
      </c>
      <c r="T23" s="426">
        <v>3</v>
      </c>
      <c r="U23" s="426">
        <v>2</v>
      </c>
      <c r="V23" s="426">
        <v>0</v>
      </c>
      <c r="W23" s="429">
        <v>0</v>
      </c>
    </row>
    <row r="24" spans="1:23" ht="21" customHeight="1">
      <c r="A24" s="367">
        <v>3</v>
      </c>
      <c r="B24" s="368" t="s">
        <v>30</v>
      </c>
      <c r="C24" s="369" t="s">
        <v>31</v>
      </c>
      <c r="D24" s="425">
        <v>5</v>
      </c>
      <c r="E24" s="426">
        <v>5</v>
      </c>
      <c r="F24" s="426">
        <v>5</v>
      </c>
      <c r="G24" s="426">
        <v>2</v>
      </c>
      <c r="H24" s="426">
        <v>9</v>
      </c>
      <c r="I24" s="426">
        <v>5</v>
      </c>
      <c r="J24" s="426">
        <v>14</v>
      </c>
      <c r="K24" s="426">
        <v>7</v>
      </c>
      <c r="L24" s="426">
        <v>0</v>
      </c>
      <c r="M24" s="426">
        <v>0</v>
      </c>
      <c r="N24" s="426">
        <v>0</v>
      </c>
      <c r="O24" s="426">
        <v>0</v>
      </c>
      <c r="P24" s="426">
        <v>2</v>
      </c>
      <c r="Q24" s="426">
        <v>0</v>
      </c>
      <c r="R24" s="426">
        <v>1</v>
      </c>
      <c r="S24" s="426">
        <v>1</v>
      </c>
      <c r="T24" s="426">
        <v>1</v>
      </c>
      <c r="U24" s="426">
        <v>0</v>
      </c>
      <c r="V24" s="426">
        <v>0</v>
      </c>
      <c r="W24" s="429">
        <v>0</v>
      </c>
    </row>
    <row r="25" spans="1:23" ht="21" customHeight="1">
      <c r="A25" s="367">
        <v>4</v>
      </c>
      <c r="B25" s="368" t="s">
        <v>32</v>
      </c>
      <c r="C25" s="369" t="s">
        <v>33</v>
      </c>
      <c r="D25" s="425">
        <v>4</v>
      </c>
      <c r="E25" s="426">
        <v>2</v>
      </c>
      <c r="F25" s="426">
        <v>1</v>
      </c>
      <c r="G25" s="426">
        <v>0</v>
      </c>
      <c r="H25" s="426">
        <v>11</v>
      </c>
      <c r="I25" s="426">
        <v>6</v>
      </c>
      <c r="J25" s="426">
        <v>11</v>
      </c>
      <c r="K25" s="426">
        <v>6</v>
      </c>
      <c r="L25" s="426">
        <v>1</v>
      </c>
      <c r="M25" s="426">
        <v>0</v>
      </c>
      <c r="N25" s="426">
        <v>0</v>
      </c>
      <c r="O25" s="426">
        <v>0</v>
      </c>
      <c r="P25" s="426">
        <v>1</v>
      </c>
      <c r="Q25" s="426">
        <v>0</v>
      </c>
      <c r="R25" s="426">
        <v>2</v>
      </c>
      <c r="S25" s="426">
        <v>2</v>
      </c>
      <c r="T25" s="426">
        <v>0</v>
      </c>
      <c r="U25" s="426">
        <v>0</v>
      </c>
      <c r="V25" s="426">
        <v>0</v>
      </c>
      <c r="W25" s="429">
        <v>0</v>
      </c>
    </row>
    <row r="26" spans="1:23" ht="21" customHeight="1">
      <c r="A26" s="367">
        <v>5</v>
      </c>
      <c r="B26" s="368" t="s">
        <v>34</v>
      </c>
      <c r="C26" s="369" t="s">
        <v>35</v>
      </c>
      <c r="D26" s="425">
        <v>5</v>
      </c>
      <c r="E26" s="426">
        <v>4</v>
      </c>
      <c r="F26" s="426">
        <v>7</v>
      </c>
      <c r="G26" s="426">
        <v>2</v>
      </c>
      <c r="H26" s="426">
        <v>15</v>
      </c>
      <c r="I26" s="426">
        <v>10</v>
      </c>
      <c r="J26" s="426">
        <v>21</v>
      </c>
      <c r="K26" s="426">
        <v>11</v>
      </c>
      <c r="L26" s="426">
        <v>1</v>
      </c>
      <c r="M26" s="426">
        <v>1</v>
      </c>
      <c r="N26" s="426">
        <v>3</v>
      </c>
      <c r="O26" s="426">
        <v>3</v>
      </c>
      <c r="P26" s="426">
        <v>3</v>
      </c>
      <c r="Q26" s="426">
        <v>1</v>
      </c>
      <c r="R26" s="426">
        <v>5</v>
      </c>
      <c r="S26" s="426">
        <v>3</v>
      </c>
      <c r="T26" s="426">
        <v>3</v>
      </c>
      <c r="U26" s="426">
        <v>2</v>
      </c>
      <c r="V26" s="426">
        <v>1</v>
      </c>
      <c r="W26" s="429">
        <v>1</v>
      </c>
    </row>
    <row r="27" spans="1:23" ht="21" customHeight="1">
      <c r="A27" s="367">
        <v>6</v>
      </c>
      <c r="B27" s="368" t="s">
        <v>36</v>
      </c>
      <c r="C27" s="369" t="s">
        <v>37</v>
      </c>
      <c r="D27" s="425">
        <v>2</v>
      </c>
      <c r="E27" s="426">
        <v>1</v>
      </c>
      <c r="F27" s="426">
        <v>6</v>
      </c>
      <c r="G27" s="426">
        <v>3</v>
      </c>
      <c r="H27" s="426">
        <v>8</v>
      </c>
      <c r="I27" s="426">
        <v>3</v>
      </c>
      <c r="J27" s="426">
        <v>13</v>
      </c>
      <c r="K27" s="426">
        <v>6</v>
      </c>
      <c r="L27" s="426">
        <v>1</v>
      </c>
      <c r="M27" s="426">
        <v>0</v>
      </c>
      <c r="N27" s="426">
        <v>1</v>
      </c>
      <c r="O27" s="426">
        <v>0</v>
      </c>
      <c r="P27" s="426">
        <v>1</v>
      </c>
      <c r="Q27" s="426">
        <v>1</v>
      </c>
      <c r="R27" s="426">
        <v>3</v>
      </c>
      <c r="S27" s="426">
        <v>0</v>
      </c>
      <c r="T27" s="426">
        <v>1</v>
      </c>
      <c r="U27" s="426">
        <v>1</v>
      </c>
      <c r="V27" s="426">
        <v>1</v>
      </c>
      <c r="W27" s="429">
        <v>1</v>
      </c>
    </row>
    <row r="28" spans="1:23" ht="21" customHeight="1">
      <c r="A28" s="367">
        <v>7</v>
      </c>
      <c r="B28" s="368" t="s">
        <v>38</v>
      </c>
      <c r="C28" s="369" t="s">
        <v>39</v>
      </c>
      <c r="D28" s="425">
        <v>9</v>
      </c>
      <c r="E28" s="426">
        <v>8</v>
      </c>
      <c r="F28" s="426">
        <v>7</v>
      </c>
      <c r="G28" s="426">
        <v>4</v>
      </c>
      <c r="H28" s="426">
        <v>35</v>
      </c>
      <c r="I28" s="426">
        <v>20</v>
      </c>
      <c r="J28" s="426">
        <v>41</v>
      </c>
      <c r="K28" s="426">
        <v>23</v>
      </c>
      <c r="L28" s="426">
        <v>1</v>
      </c>
      <c r="M28" s="426">
        <v>1</v>
      </c>
      <c r="N28" s="426">
        <v>3</v>
      </c>
      <c r="O28" s="426">
        <v>2</v>
      </c>
      <c r="P28" s="426">
        <v>4</v>
      </c>
      <c r="Q28" s="426">
        <v>3</v>
      </c>
      <c r="R28" s="426">
        <v>1</v>
      </c>
      <c r="S28" s="426">
        <v>0</v>
      </c>
      <c r="T28" s="426">
        <v>4</v>
      </c>
      <c r="U28" s="426">
        <v>3</v>
      </c>
      <c r="V28" s="426">
        <v>1</v>
      </c>
      <c r="W28" s="429">
        <v>1</v>
      </c>
    </row>
    <row r="29" spans="1:23" ht="21" customHeight="1">
      <c r="A29" s="367">
        <v>8</v>
      </c>
      <c r="B29" s="368" t="s">
        <v>26</v>
      </c>
      <c r="C29" s="369" t="s">
        <v>40</v>
      </c>
      <c r="D29" s="425">
        <v>7</v>
      </c>
      <c r="E29" s="426">
        <v>3</v>
      </c>
      <c r="F29" s="426">
        <v>9</v>
      </c>
      <c r="G29" s="426">
        <v>6</v>
      </c>
      <c r="H29" s="426">
        <v>38</v>
      </c>
      <c r="I29" s="426">
        <v>20</v>
      </c>
      <c r="J29" s="426">
        <v>44</v>
      </c>
      <c r="K29" s="426">
        <v>24</v>
      </c>
      <c r="L29" s="426">
        <v>3</v>
      </c>
      <c r="M29" s="426">
        <v>2</v>
      </c>
      <c r="N29" s="426">
        <v>1</v>
      </c>
      <c r="O29" s="426">
        <v>1</v>
      </c>
      <c r="P29" s="426">
        <v>5</v>
      </c>
      <c r="Q29" s="426">
        <v>3</v>
      </c>
      <c r="R29" s="426">
        <v>2</v>
      </c>
      <c r="S29" s="426">
        <v>2</v>
      </c>
      <c r="T29" s="426">
        <v>3</v>
      </c>
      <c r="U29" s="426">
        <v>1</v>
      </c>
      <c r="V29" s="426">
        <v>1</v>
      </c>
      <c r="W29" s="429">
        <v>1</v>
      </c>
    </row>
    <row r="30" spans="1:23" ht="21" customHeight="1" thickBot="1">
      <c r="A30" s="370">
        <v>9</v>
      </c>
      <c r="B30" s="371" t="s">
        <v>41</v>
      </c>
      <c r="C30" s="372" t="s">
        <v>42</v>
      </c>
      <c r="D30" s="425">
        <v>9</v>
      </c>
      <c r="E30" s="426">
        <v>8</v>
      </c>
      <c r="F30" s="426">
        <v>11</v>
      </c>
      <c r="G30" s="426">
        <v>6</v>
      </c>
      <c r="H30" s="426">
        <v>20</v>
      </c>
      <c r="I30" s="426">
        <v>15</v>
      </c>
      <c r="J30" s="426">
        <v>26</v>
      </c>
      <c r="K30" s="426">
        <v>18</v>
      </c>
      <c r="L30" s="426">
        <v>5</v>
      </c>
      <c r="M30" s="426">
        <v>3</v>
      </c>
      <c r="N30" s="426">
        <v>0</v>
      </c>
      <c r="O30" s="426">
        <v>0</v>
      </c>
      <c r="P30" s="426">
        <v>7</v>
      </c>
      <c r="Q30" s="426">
        <v>4</v>
      </c>
      <c r="R30" s="426">
        <v>3</v>
      </c>
      <c r="S30" s="426">
        <v>1</v>
      </c>
      <c r="T30" s="426">
        <v>1</v>
      </c>
      <c r="U30" s="426">
        <v>0</v>
      </c>
      <c r="V30" s="426">
        <v>2</v>
      </c>
      <c r="W30" s="429">
        <v>2</v>
      </c>
    </row>
    <row r="31" spans="1:23" ht="21" customHeight="1" thickBot="1">
      <c r="A31" s="373" t="s">
        <v>71</v>
      </c>
      <c r="B31" s="374"/>
      <c r="C31" s="375"/>
      <c r="D31" s="346">
        <f aca="true" t="shared" si="1" ref="D31:W31">D22+D23+D24+D25+D26+D27+D28+D29+D30</f>
        <v>66</v>
      </c>
      <c r="E31" s="376">
        <f t="shared" si="1"/>
        <v>44</v>
      </c>
      <c r="F31" s="376">
        <f t="shared" si="1"/>
        <v>71</v>
      </c>
      <c r="G31" s="376">
        <f t="shared" si="1"/>
        <v>38</v>
      </c>
      <c r="H31" s="376">
        <f t="shared" si="1"/>
        <v>242</v>
      </c>
      <c r="I31" s="376">
        <f t="shared" si="1"/>
        <v>135</v>
      </c>
      <c r="J31" s="376">
        <f t="shared" si="1"/>
        <v>297</v>
      </c>
      <c r="K31" s="376">
        <f t="shared" si="1"/>
        <v>164</v>
      </c>
      <c r="L31" s="376">
        <f t="shared" si="1"/>
        <v>16</v>
      </c>
      <c r="M31" s="376">
        <f t="shared" si="1"/>
        <v>9</v>
      </c>
      <c r="N31" s="376">
        <f t="shared" si="1"/>
        <v>12</v>
      </c>
      <c r="O31" s="376">
        <f t="shared" si="1"/>
        <v>9</v>
      </c>
      <c r="P31" s="376">
        <f t="shared" si="1"/>
        <v>37</v>
      </c>
      <c r="Q31" s="376">
        <f t="shared" si="1"/>
        <v>17</v>
      </c>
      <c r="R31" s="376">
        <f t="shared" si="1"/>
        <v>23</v>
      </c>
      <c r="S31" s="376">
        <f t="shared" si="1"/>
        <v>12</v>
      </c>
      <c r="T31" s="376">
        <f t="shared" si="1"/>
        <v>27</v>
      </c>
      <c r="U31" s="376">
        <f t="shared" si="1"/>
        <v>12</v>
      </c>
      <c r="V31" s="376">
        <f t="shared" si="1"/>
        <v>14</v>
      </c>
      <c r="W31" s="377">
        <f t="shared" si="1"/>
        <v>11</v>
      </c>
    </row>
    <row r="33" spans="6:11" ht="12.75">
      <c r="F33" s="303">
        <f>F31+H31</f>
        <v>313</v>
      </c>
      <c r="G33" s="303">
        <f>G31+I31</f>
        <v>173</v>
      </c>
      <c r="J33" s="303">
        <f>J31+L31</f>
        <v>313</v>
      </c>
      <c r="K33" s="303">
        <f>K31+M31</f>
        <v>173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4.375" style="379" customWidth="1"/>
    <col min="2" max="2" width="16.00390625" style="379" customWidth="1"/>
    <col min="3" max="3" width="9.125" style="379" customWidth="1"/>
    <col min="4" max="18" width="10.75390625" style="379" customWidth="1"/>
    <col min="19" max="19" width="10.375" style="379" customWidth="1"/>
    <col min="20" max="16384" width="9.125" style="379" customWidth="1"/>
  </cols>
  <sheetData>
    <row r="1" spans="1:17" ht="19.5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9" s="303" customFormat="1" ht="25.5" customHeight="1">
      <c r="A2" s="380" t="s">
        <v>54</v>
      </c>
      <c r="B2" s="380"/>
      <c r="C2" s="380"/>
      <c r="D2" s="380"/>
      <c r="E2" s="305" t="s">
        <v>157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19" s="303" customFormat="1" ht="15.75" customHeight="1">
      <c r="A3" s="381"/>
      <c r="B3" s="381"/>
      <c r="C3" s="381"/>
      <c r="D3" s="381"/>
      <c r="E3" s="307" t="str">
        <f>'ogolne (1)'!H3</f>
        <v>od 01 stycznia 2024 roku</v>
      </c>
      <c r="F3" s="382"/>
      <c r="G3" s="382"/>
      <c r="H3" s="382"/>
      <c r="I3" s="382"/>
      <c r="J3" s="382"/>
      <c r="K3" s="382"/>
      <c r="L3" s="308" t="str">
        <f>'ogolne (1)'!T3</f>
        <v>do 31 stycznia 2024 roku</v>
      </c>
      <c r="M3" s="309"/>
      <c r="N3" s="309"/>
      <c r="O3" s="309"/>
      <c r="P3" s="309"/>
      <c r="Q3" s="309"/>
      <c r="R3" s="309"/>
      <c r="S3" s="309"/>
    </row>
    <row r="4" spans="1:18" s="303" customFormat="1" ht="13.5" customHeight="1" thickBot="1">
      <c r="A4" s="383"/>
      <c r="B4" s="383"/>
      <c r="C4" s="383"/>
      <c r="D4" s="383"/>
      <c r="E4" s="380"/>
      <c r="F4" s="380"/>
      <c r="G4" s="380"/>
      <c r="H4" s="380"/>
      <c r="I4" s="380"/>
      <c r="J4" s="380"/>
      <c r="K4" s="380"/>
      <c r="L4" s="384"/>
      <c r="M4" s="384"/>
      <c r="N4" s="384"/>
      <c r="O4" s="384"/>
      <c r="P4" s="384"/>
      <c r="Q4" s="384"/>
      <c r="R4" s="384"/>
    </row>
    <row r="5" spans="1:19" ht="16.5" customHeight="1" thickBot="1">
      <c r="A5" s="92" t="s">
        <v>158</v>
      </c>
      <c r="B5" s="94" t="s">
        <v>3</v>
      </c>
      <c r="C5" s="385" t="s">
        <v>159</v>
      </c>
      <c r="D5" s="386" t="s">
        <v>160</v>
      </c>
      <c r="E5" s="387" t="s">
        <v>161</v>
      </c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9"/>
    </row>
    <row r="6" spans="1:19" ht="18" customHeight="1">
      <c r="A6" s="96"/>
      <c r="B6" s="390"/>
      <c r="C6" s="391"/>
      <c r="D6" s="392"/>
      <c r="E6" s="393" t="s">
        <v>162</v>
      </c>
      <c r="F6" s="98"/>
      <c r="G6" s="98" t="s">
        <v>163</v>
      </c>
      <c r="H6" s="46" t="s">
        <v>91</v>
      </c>
      <c r="I6" s="394"/>
      <c r="J6" s="394"/>
      <c r="K6" s="394"/>
      <c r="L6" s="394"/>
      <c r="M6" s="394"/>
      <c r="N6" s="394"/>
      <c r="O6" s="394"/>
      <c r="P6" s="394"/>
      <c r="Q6" s="47"/>
      <c r="R6" s="46" t="s">
        <v>164</v>
      </c>
      <c r="S6" s="395" t="s">
        <v>165</v>
      </c>
    </row>
    <row r="7" spans="1:19" ht="63" customHeight="1" thickBot="1">
      <c r="A7" s="96"/>
      <c r="B7" s="390"/>
      <c r="C7" s="391"/>
      <c r="D7" s="414"/>
      <c r="E7" s="396" t="s">
        <v>166</v>
      </c>
      <c r="F7" s="397" t="s">
        <v>167</v>
      </c>
      <c r="G7" s="398"/>
      <c r="H7" s="399" t="s">
        <v>168</v>
      </c>
      <c r="I7" s="399" t="s">
        <v>97</v>
      </c>
      <c r="J7" s="399" t="s">
        <v>100</v>
      </c>
      <c r="K7" s="399" t="s">
        <v>169</v>
      </c>
      <c r="L7" s="399" t="s">
        <v>170</v>
      </c>
      <c r="M7" s="399" t="s">
        <v>171</v>
      </c>
      <c r="N7" s="399" t="s">
        <v>172</v>
      </c>
      <c r="O7" s="399" t="s">
        <v>173</v>
      </c>
      <c r="P7" s="399" t="s">
        <v>174</v>
      </c>
      <c r="Q7" s="399" t="s">
        <v>175</v>
      </c>
      <c r="R7" s="400"/>
      <c r="S7" s="395"/>
    </row>
    <row r="8" spans="1:19" s="303" customFormat="1" ht="24" customHeight="1">
      <c r="A8" s="333">
        <v>1</v>
      </c>
      <c r="B8" s="401" t="s">
        <v>26</v>
      </c>
      <c r="C8" s="402" t="s">
        <v>27</v>
      </c>
      <c r="D8" s="413">
        <f aca="true" t="shared" si="0" ref="D8:D16">E8+F8+H8+I8+J8+M8+N8+O8+P8+K8+Q8+R8+L8+S8</f>
        <v>33</v>
      </c>
      <c r="E8" s="403">
        <v>2</v>
      </c>
      <c r="F8" s="404">
        <v>28</v>
      </c>
      <c r="G8" s="405">
        <v>2</v>
      </c>
      <c r="H8" s="405">
        <v>0</v>
      </c>
      <c r="I8" s="405">
        <v>0</v>
      </c>
      <c r="J8" s="405">
        <v>0</v>
      </c>
      <c r="K8" s="405">
        <v>0</v>
      </c>
      <c r="L8" s="405">
        <v>0</v>
      </c>
      <c r="M8" s="405">
        <v>0</v>
      </c>
      <c r="N8" s="405">
        <v>2</v>
      </c>
      <c r="O8" s="405">
        <v>0</v>
      </c>
      <c r="P8" s="405">
        <v>0</v>
      </c>
      <c r="Q8" s="405">
        <v>0</v>
      </c>
      <c r="R8" s="405">
        <v>1</v>
      </c>
      <c r="S8" s="405">
        <v>0</v>
      </c>
    </row>
    <row r="9" spans="1:19" s="303" customFormat="1" ht="24" customHeight="1">
      <c r="A9" s="336">
        <v>2</v>
      </c>
      <c r="B9" s="406" t="s">
        <v>28</v>
      </c>
      <c r="C9" s="407" t="s">
        <v>29</v>
      </c>
      <c r="D9" s="412">
        <f t="shared" si="0"/>
        <v>0</v>
      </c>
      <c r="E9" s="403">
        <v>0</v>
      </c>
      <c r="F9" s="404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5">
        <v>0</v>
      </c>
      <c r="M9" s="405">
        <v>0</v>
      </c>
      <c r="N9" s="405">
        <v>0</v>
      </c>
      <c r="O9" s="405">
        <v>0</v>
      </c>
      <c r="P9" s="405">
        <v>0</v>
      </c>
      <c r="Q9" s="405">
        <v>0</v>
      </c>
      <c r="R9" s="405">
        <v>0</v>
      </c>
      <c r="S9" s="405">
        <v>0</v>
      </c>
    </row>
    <row r="10" spans="1:19" s="303" customFormat="1" ht="24" customHeight="1">
      <c r="A10" s="336">
        <v>3</v>
      </c>
      <c r="B10" s="406" t="s">
        <v>30</v>
      </c>
      <c r="C10" s="407" t="s">
        <v>31</v>
      </c>
      <c r="D10" s="412">
        <f t="shared" si="0"/>
        <v>1</v>
      </c>
      <c r="E10" s="403">
        <v>1</v>
      </c>
      <c r="F10" s="404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405">
        <v>0</v>
      </c>
      <c r="O10" s="405">
        <v>0</v>
      </c>
      <c r="P10" s="405">
        <v>0</v>
      </c>
      <c r="Q10" s="405">
        <v>0</v>
      </c>
      <c r="R10" s="405">
        <v>0</v>
      </c>
      <c r="S10" s="405">
        <v>0</v>
      </c>
    </row>
    <row r="11" spans="1:19" s="303" customFormat="1" ht="24" customHeight="1">
      <c r="A11" s="336">
        <v>4</v>
      </c>
      <c r="B11" s="406" t="s">
        <v>32</v>
      </c>
      <c r="C11" s="407" t="s">
        <v>33</v>
      </c>
      <c r="D11" s="412">
        <f t="shared" si="0"/>
        <v>0</v>
      </c>
      <c r="E11" s="403">
        <v>0</v>
      </c>
      <c r="F11" s="404">
        <v>0</v>
      </c>
      <c r="G11" s="405">
        <v>0</v>
      </c>
      <c r="H11" s="405">
        <v>0</v>
      </c>
      <c r="I11" s="405">
        <v>0</v>
      </c>
      <c r="J11" s="405">
        <v>0</v>
      </c>
      <c r="K11" s="405">
        <v>0</v>
      </c>
      <c r="L11" s="405">
        <v>0</v>
      </c>
      <c r="M11" s="405">
        <v>0</v>
      </c>
      <c r="N11" s="405">
        <v>0</v>
      </c>
      <c r="O11" s="405">
        <v>0</v>
      </c>
      <c r="P11" s="405">
        <v>0</v>
      </c>
      <c r="Q11" s="405">
        <v>0</v>
      </c>
      <c r="R11" s="405">
        <v>0</v>
      </c>
      <c r="S11" s="405">
        <v>0</v>
      </c>
    </row>
    <row r="12" spans="1:19" s="303" customFormat="1" ht="24" customHeight="1">
      <c r="A12" s="336">
        <v>5</v>
      </c>
      <c r="B12" s="406" t="s">
        <v>34</v>
      </c>
      <c r="C12" s="407" t="s">
        <v>35</v>
      </c>
      <c r="D12" s="412">
        <f t="shared" si="0"/>
        <v>1</v>
      </c>
      <c r="E12" s="403">
        <v>0</v>
      </c>
      <c r="F12" s="404">
        <v>0</v>
      </c>
      <c r="G12" s="405">
        <v>1</v>
      </c>
      <c r="H12" s="405">
        <v>0</v>
      </c>
      <c r="I12" s="405">
        <v>0</v>
      </c>
      <c r="J12" s="405">
        <v>1</v>
      </c>
      <c r="K12" s="405">
        <v>0</v>
      </c>
      <c r="L12" s="405">
        <v>0</v>
      </c>
      <c r="M12" s="405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0</v>
      </c>
      <c r="S12" s="405">
        <v>0</v>
      </c>
    </row>
    <row r="13" spans="1:19" s="303" customFormat="1" ht="24" customHeight="1">
      <c r="A13" s="336">
        <v>6</v>
      </c>
      <c r="B13" s="406" t="s">
        <v>36</v>
      </c>
      <c r="C13" s="407" t="s">
        <v>37</v>
      </c>
      <c r="D13" s="412">
        <f t="shared" si="0"/>
        <v>1</v>
      </c>
      <c r="E13" s="403">
        <v>0</v>
      </c>
      <c r="F13" s="404">
        <v>1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5">
        <v>0</v>
      </c>
      <c r="N13" s="405">
        <v>0</v>
      </c>
      <c r="O13" s="405">
        <v>0</v>
      </c>
      <c r="P13" s="405">
        <v>0</v>
      </c>
      <c r="Q13" s="405">
        <v>0</v>
      </c>
      <c r="R13" s="405">
        <v>0</v>
      </c>
      <c r="S13" s="405">
        <v>0</v>
      </c>
    </row>
    <row r="14" spans="1:19" s="303" customFormat="1" ht="24" customHeight="1">
      <c r="A14" s="336">
        <v>7</v>
      </c>
      <c r="B14" s="406" t="s">
        <v>38</v>
      </c>
      <c r="C14" s="407" t="s">
        <v>39</v>
      </c>
      <c r="D14" s="412">
        <f t="shared" si="0"/>
        <v>11</v>
      </c>
      <c r="E14" s="403">
        <v>2</v>
      </c>
      <c r="F14" s="404">
        <v>9</v>
      </c>
      <c r="G14" s="405">
        <v>0</v>
      </c>
      <c r="H14" s="405">
        <v>0</v>
      </c>
      <c r="I14" s="405">
        <v>0</v>
      </c>
      <c r="J14" s="405">
        <v>0</v>
      </c>
      <c r="K14" s="405">
        <v>0</v>
      </c>
      <c r="L14" s="405">
        <v>0</v>
      </c>
      <c r="M14" s="405">
        <v>0</v>
      </c>
      <c r="N14" s="405">
        <v>0</v>
      </c>
      <c r="O14" s="405">
        <v>0</v>
      </c>
      <c r="P14" s="405">
        <v>0</v>
      </c>
      <c r="Q14" s="405">
        <v>0</v>
      </c>
      <c r="R14" s="405">
        <v>0</v>
      </c>
      <c r="S14" s="405">
        <v>0</v>
      </c>
    </row>
    <row r="15" spans="1:19" s="303" customFormat="1" ht="24" customHeight="1">
      <c r="A15" s="336">
        <v>8</v>
      </c>
      <c r="B15" s="406" t="s">
        <v>26</v>
      </c>
      <c r="C15" s="407" t="s">
        <v>40</v>
      </c>
      <c r="D15" s="412">
        <f t="shared" si="0"/>
        <v>5</v>
      </c>
      <c r="E15" s="403">
        <v>4</v>
      </c>
      <c r="F15" s="404">
        <v>1</v>
      </c>
      <c r="G15" s="405">
        <v>0</v>
      </c>
      <c r="H15" s="405">
        <v>0</v>
      </c>
      <c r="I15" s="405">
        <v>0</v>
      </c>
      <c r="J15" s="405">
        <v>0</v>
      </c>
      <c r="K15" s="405">
        <v>0</v>
      </c>
      <c r="L15" s="405">
        <v>0</v>
      </c>
      <c r="M15" s="405">
        <v>0</v>
      </c>
      <c r="N15" s="405">
        <v>0</v>
      </c>
      <c r="O15" s="405">
        <v>0</v>
      </c>
      <c r="P15" s="405">
        <v>0</v>
      </c>
      <c r="Q15" s="405">
        <v>0</v>
      </c>
      <c r="R15" s="405">
        <v>0</v>
      </c>
      <c r="S15" s="405">
        <v>0</v>
      </c>
    </row>
    <row r="16" spans="1:19" s="303" customFormat="1" ht="24" customHeight="1">
      <c r="A16" s="336">
        <v>9</v>
      </c>
      <c r="B16" s="406" t="s">
        <v>41</v>
      </c>
      <c r="C16" s="407" t="s">
        <v>42</v>
      </c>
      <c r="D16" s="412">
        <f t="shared" si="0"/>
        <v>0</v>
      </c>
      <c r="E16" s="403">
        <v>0</v>
      </c>
      <c r="F16" s="404">
        <v>0</v>
      </c>
      <c r="G16" s="405">
        <v>0</v>
      </c>
      <c r="H16" s="405">
        <v>0</v>
      </c>
      <c r="I16" s="405">
        <v>0</v>
      </c>
      <c r="J16" s="405">
        <v>0</v>
      </c>
      <c r="K16" s="405">
        <v>0</v>
      </c>
      <c r="L16" s="405">
        <v>0</v>
      </c>
      <c r="M16" s="405">
        <v>0</v>
      </c>
      <c r="N16" s="405">
        <v>0</v>
      </c>
      <c r="O16" s="405">
        <v>0</v>
      </c>
      <c r="P16" s="405">
        <v>0</v>
      </c>
      <c r="Q16" s="405">
        <v>0</v>
      </c>
      <c r="R16" s="405">
        <v>0</v>
      </c>
      <c r="S16" s="405">
        <v>0</v>
      </c>
    </row>
    <row r="17" spans="1:19" s="303" customFormat="1" ht="24" customHeight="1" thickBot="1">
      <c r="A17" s="333">
        <v>10</v>
      </c>
      <c r="B17" s="401" t="s">
        <v>176</v>
      </c>
      <c r="C17" s="408" t="s">
        <v>177</v>
      </c>
      <c r="D17" s="415">
        <f>E17+F17+H17+I17+J17+M17+N17+O17+P17+K17+Q17+R17+L17+S17</f>
        <v>1</v>
      </c>
      <c r="E17" s="409">
        <v>0</v>
      </c>
      <c r="F17" s="409">
        <v>0</v>
      </c>
      <c r="G17" s="409">
        <v>1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5">
        <v>0</v>
      </c>
      <c r="N17" s="405">
        <v>1</v>
      </c>
      <c r="O17" s="405">
        <v>0</v>
      </c>
      <c r="P17" s="405">
        <v>0</v>
      </c>
      <c r="Q17" s="405">
        <v>0</v>
      </c>
      <c r="R17" s="405">
        <v>0</v>
      </c>
      <c r="S17" s="405">
        <v>0</v>
      </c>
    </row>
    <row r="18" spans="1:19" ht="25.5" customHeight="1" thickBot="1">
      <c r="A18" s="410" t="s">
        <v>144</v>
      </c>
      <c r="B18" s="175"/>
      <c r="C18" s="175"/>
      <c r="D18" s="209">
        <f aca="true" t="shared" si="1" ref="D18:S18">D8+D9+D10+D11+D12+D13+D14+D15+D16+D17</f>
        <v>53</v>
      </c>
      <c r="E18" s="209">
        <f t="shared" si="1"/>
        <v>9</v>
      </c>
      <c r="F18" s="209">
        <f t="shared" si="1"/>
        <v>39</v>
      </c>
      <c r="G18" s="209">
        <f t="shared" si="1"/>
        <v>4</v>
      </c>
      <c r="H18" s="209">
        <f t="shared" si="1"/>
        <v>0</v>
      </c>
      <c r="I18" s="209">
        <f t="shared" si="1"/>
        <v>0</v>
      </c>
      <c r="J18" s="209">
        <f t="shared" si="1"/>
        <v>1</v>
      </c>
      <c r="K18" s="209">
        <f t="shared" si="1"/>
        <v>0</v>
      </c>
      <c r="L18" s="209">
        <f t="shared" si="1"/>
        <v>0</v>
      </c>
      <c r="M18" s="209">
        <f t="shared" si="1"/>
        <v>0</v>
      </c>
      <c r="N18" s="209">
        <f t="shared" si="1"/>
        <v>3</v>
      </c>
      <c r="O18" s="411">
        <f t="shared" si="1"/>
        <v>0</v>
      </c>
      <c r="P18" s="411">
        <f t="shared" si="1"/>
        <v>0</v>
      </c>
      <c r="Q18" s="411">
        <f t="shared" si="1"/>
        <v>0</v>
      </c>
      <c r="R18" s="411">
        <f t="shared" si="1"/>
        <v>1</v>
      </c>
      <c r="S18" s="209">
        <f t="shared" si="1"/>
        <v>0</v>
      </c>
    </row>
    <row r="19" ht="18.75" customHeight="1">
      <c r="E19" s="379">
        <f>E18+F18</f>
        <v>48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2024-02-26T06:50:17Z</dcterms:created>
  <dcterms:modified xsi:type="dcterms:W3CDTF">2024-02-26T08:46:05Z</dcterms:modified>
  <cp:category/>
  <cp:version/>
  <cp:contentType/>
  <cp:contentStatus/>
</cp:coreProperties>
</file>