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nalizaWS" sheetId="1" r:id="rId1"/>
    <sheet name="ogólne" sheetId="2" r:id="rId2"/>
    <sheet name="wiek,wyk,czas,staz" sheetId="3" r:id="rId3"/>
    <sheet name="zarej m-czne" sheetId="4" r:id="rId4"/>
  </sheets>
  <definedNames>
    <definedName name="_xlnm.Print_Area" localSheetId="1">'ogólne'!$A$1:$AC$20</definedName>
    <definedName name="_xlnm.Print_Area" localSheetId="2">'wiek,wyk,czas,staz'!$A$1:$O$47</definedName>
  </definedNames>
  <calcPr fullCalcOnLoad="1"/>
</workbook>
</file>

<file path=xl/sharedStrings.xml><?xml version="1.0" encoding="utf-8"?>
<sst xmlns="http://schemas.openxmlformats.org/spreadsheetml/2006/main" count="268" uniqueCount="145">
  <si>
    <t xml:space="preserve">ANALIZA WZROSTU - SPADKU LICZBY BEZROBOTNYCH  W 2006 ROKU </t>
  </si>
  <si>
    <t>Wyszczególnienie</t>
  </si>
  <si>
    <t>12.2005</t>
  </si>
  <si>
    <t>01.2006</t>
  </si>
  <si>
    <t>02.2006</t>
  </si>
  <si>
    <t>03.2006</t>
  </si>
  <si>
    <t>04.2006</t>
  </si>
  <si>
    <t>05.2006</t>
  </si>
  <si>
    <t>06.2006</t>
  </si>
  <si>
    <t>07.2006</t>
  </si>
  <si>
    <t>08.2006</t>
  </si>
  <si>
    <t>09.2006</t>
  </si>
  <si>
    <t>10.2006</t>
  </si>
  <si>
    <t>11.2006</t>
  </si>
  <si>
    <t>12.2006</t>
  </si>
  <si>
    <t>ogółem</t>
  </si>
  <si>
    <t>1.</t>
  </si>
  <si>
    <t>BEZROBOTNI - OGÓŁEM</t>
  </si>
  <si>
    <t xml:space="preserve"> +/-</t>
  </si>
  <si>
    <t>KOBIETY</t>
  </si>
  <si>
    <t>MĘŻCZYŹNI</t>
  </si>
  <si>
    <t>do 12 m-cy od dnia ukoń. Szkol.</t>
  </si>
  <si>
    <t>do 25 roku życia</t>
  </si>
  <si>
    <t>Długotrwale bezrobotni</t>
  </si>
  <si>
    <t>pow. 50 roku życia</t>
  </si>
  <si>
    <t>bez kwalifikacji zawodowych</t>
  </si>
  <si>
    <t>samotnie wychowujące co najmniej 1 dziecko</t>
  </si>
  <si>
    <t>Niepełnosprawni</t>
  </si>
  <si>
    <t>Liczba bezrobotnych 
w anal.okr.roku ubieg.</t>
  </si>
  <si>
    <t>x</t>
  </si>
  <si>
    <t>2.</t>
  </si>
  <si>
    <t>ZE WSI - OGÓŁEM</t>
  </si>
  <si>
    <t>% do ogł.bezrob</t>
  </si>
  <si>
    <t>% do ogł.bezrob.kob.</t>
  </si>
  <si>
    <t>3.</t>
  </si>
  <si>
    <t>Z ZASIŁKIEM - OGÓŁEM</t>
  </si>
  <si>
    <t>+/-</t>
  </si>
  <si>
    <t xml:space="preserve"> % do ogółu bezrob.</t>
  </si>
  <si>
    <t>Z zasiłkiem w analogicznym
okresie roku ubiegłego</t>
  </si>
  <si>
    <t>4.</t>
  </si>
  <si>
    <t>Oferty pracy</t>
  </si>
  <si>
    <t>Oferty w anal.okr.roku ubieg.</t>
  </si>
  <si>
    <t>5.</t>
  </si>
  <si>
    <t>ODPŁYW  - ogółem</t>
  </si>
  <si>
    <t>Kobiety</t>
  </si>
  <si>
    <t>w tym: PODJĘCIE PRACY</t>
  </si>
  <si>
    <t>Odpływ w anal.okr.roku ubieg.</t>
  </si>
  <si>
    <t>6.</t>
  </si>
  <si>
    <t>NAPŁYW  - ogółem</t>
  </si>
  <si>
    <t>Napływ w anal.okr.roku ubieg.</t>
  </si>
  <si>
    <t>Stopa bezrobocia</t>
  </si>
  <si>
    <t>wzrost / spadek</t>
  </si>
  <si>
    <t>Polska</t>
  </si>
  <si>
    <t>Województwo Wielkopolskie</t>
  </si>
  <si>
    <t>Powiat Turecki</t>
  </si>
  <si>
    <t>SYTUACJA BEZROBOCIA W POWIECIE TURECKIM STAN NA 30 LISTOPADA 2006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</si>
  <si>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</si>
  <si>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</si>
  <si>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</si>
  <si>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</si>
  <si>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</si>
  <si>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</si>
  <si>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</si>
  <si>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</si>
  <si>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powyżej 50 roku życia</t>
  </si>
  <si>
    <t>do 12 m-cy od ukończenia szkoły</t>
  </si>
  <si>
    <t>samotnie wychowujący przynajmniej 
1 dziecko</t>
  </si>
  <si>
    <t>niepełno-sprawni</t>
  </si>
  <si>
    <t>niepełno-
sprawni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</si>
  <si>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</si>
  <si>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</si>
  <si>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</si>
  <si>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</si>
  <si>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</si>
  <si>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</si>
  <si>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</si>
  <si>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</si>
  <si>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</si>
  <si>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</si>
  <si>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</si>
  <si>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31.10.2006</t>
  </si>
  <si>
    <t>30.11.2006</t>
  </si>
  <si>
    <t>Bezrobotni według wieku, wykształcenia, stażu 
i czasu pozostawania bez pracy według stanu na koniec listoada 2006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</si>
  <si>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</si>
  <si>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</si>
  <si>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</si>
  <si>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</si>
  <si>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</si>
  <si>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</si>
  <si>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</si>
  <si>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</si>
  <si>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</si>
  <si>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</si>
  <si>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</si>
  <si>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</si>
  <si>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</si>
  <si>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</si>
  <si>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</si>
  <si>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</si>
  <si>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</si>
  <si>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</si>
  <si>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</si>
  <si>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</si>
  <si>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</si>
  <si>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</si>
  <si>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</si>
  <si>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</si>
  <si>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</si>
  <si>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</si>
  <si>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</si>
  <si>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</si>
  <si>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</si>
  <si>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</si>
  <si>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</si>
  <si>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</si>
  <si>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</si>
  <si>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</si>
  <si>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</si>
  <si>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</si>
  <si>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</si>
  <si>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</si>
  <si>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</si>
  <si>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</si>
  <si>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</si>
  <si>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LISTOPAD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</si>
  <si>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</si>
  <si>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</si>
  <si>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</si>
  <si>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</si>
  <si>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</si>
  <si>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</si>
  <si>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</si>
  <si>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</si>
  <si>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</si>
  <si>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</si>
  <si>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</si>
  <si>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</si>
  <si>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</si>
  <si>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</si>
  <si>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</si>
  <si>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</si>
  <si>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</si>
  <si>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</si>
  <si>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</si>
  <si>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30.11.2006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</si>
</sst>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  <numFmt numFmtId="167" formatCode="0.0%"/>
    <numFmt numFmtId="168" formatCode="0.000%"/>
    <numFmt numFmtId="169" formatCode="0.0000"/>
    <numFmt numFmtId="170" formatCode="0.000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0000"/>
    <numFmt numFmtId="176" formatCode="0.000000"/>
    <numFmt numFmtId="177" formatCode="0.0000000"/>
    <numFmt numFmtId="178" formatCode="0.00000000"/>
    <numFmt numFmtId="179" formatCode="#,##0_ ;\-#,##0\ 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color indexed="55"/>
      <name val="Times New Roman CE"/>
      <family val="1"/>
    </font>
    <font>
      <b/>
      <sz val="12"/>
      <color indexed="55"/>
      <name val="Times New Roman CE"/>
      <family val="1"/>
    </font>
    <font>
      <b/>
      <sz val="12"/>
      <color indexed="54"/>
      <name val="Times New Roman CE"/>
      <family val="1"/>
    </font>
    <font>
      <sz val="8"/>
      <color indexed="12"/>
      <name val="Times New Roman CE"/>
      <family val="1"/>
    </font>
    <font>
      <sz val="8"/>
      <color indexed="17"/>
      <name val="Times New Roman CE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b/>
      <sz val="8"/>
      <color indexed="10"/>
      <name val="Times New Roman CE"/>
      <family val="1"/>
    </font>
    <font>
      <b/>
      <sz val="10"/>
      <color indexed="23"/>
      <name val="Times New Roman CE"/>
      <family val="1"/>
    </font>
    <font>
      <b/>
      <sz val="9"/>
      <color indexed="55"/>
      <name val="Times New Roman CE"/>
      <family val="1"/>
    </font>
    <font>
      <b/>
      <sz val="10"/>
      <color indexed="55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b/>
      <sz val="8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164" fontId="6" fillId="0" borderId="3" xfId="19" applyNumberFormat="1" applyFont="1" applyBorder="1" applyAlignment="1">
      <alignment horizontal="center" vertical="center"/>
      <protection/>
    </xf>
    <xf numFmtId="164" fontId="6" fillId="0" borderId="4" xfId="19" applyNumberFormat="1" applyFont="1" applyBorder="1" applyAlignment="1">
      <alignment horizontal="center" vertical="center"/>
      <protection/>
    </xf>
    <xf numFmtId="164" fontId="6" fillId="0" borderId="5" xfId="19" applyNumberFormat="1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6" fillId="2" borderId="7" xfId="19" applyFont="1" applyFill="1" applyBorder="1" applyAlignment="1">
      <alignment horizontal="center" vertical="top"/>
      <protection/>
    </xf>
    <xf numFmtId="0" fontId="3" fillId="2" borderId="8" xfId="19" applyFont="1" applyFill="1" applyBorder="1" applyAlignment="1">
      <alignment horizontal="center"/>
      <protection/>
    </xf>
    <xf numFmtId="0" fontId="3" fillId="2" borderId="9" xfId="19" applyFont="1" applyFill="1" applyBorder="1" applyAlignment="1">
      <alignment horizontal="center"/>
      <protection/>
    </xf>
    <xf numFmtId="3" fontId="3" fillId="2" borderId="10" xfId="19" applyNumberFormat="1" applyFont="1" applyFill="1" applyBorder="1" applyAlignment="1">
      <alignment horizontal="center"/>
      <protection/>
    </xf>
    <xf numFmtId="3" fontId="3" fillId="2" borderId="8" xfId="19" applyNumberFormat="1" applyFont="1" applyFill="1" applyBorder="1" applyAlignment="1">
      <alignment horizontal="center"/>
      <protection/>
    </xf>
    <xf numFmtId="3" fontId="3" fillId="2" borderId="9" xfId="19" applyNumberFormat="1" applyFont="1" applyFill="1" applyBorder="1" applyAlignment="1">
      <alignment horizontal="center"/>
      <protection/>
    </xf>
    <xf numFmtId="0" fontId="3" fillId="2" borderId="10" xfId="19" applyFont="1" applyFill="1" applyBorder="1" applyAlignment="1">
      <alignment horizontal="center"/>
      <protection/>
    </xf>
    <xf numFmtId="0" fontId="3" fillId="2" borderId="11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center"/>
      <protection/>
    </xf>
    <xf numFmtId="0" fontId="6" fillId="2" borderId="12" xfId="19" applyFont="1" applyFill="1" applyBorder="1" applyAlignment="1">
      <alignment horizontal="center" vertical="top"/>
      <protection/>
    </xf>
    <xf numFmtId="0" fontId="8" fillId="0" borderId="0" xfId="19" applyFont="1" applyFill="1" applyBorder="1" applyAlignment="1">
      <alignment horizontal="center"/>
      <protection/>
    </xf>
    <xf numFmtId="0" fontId="9" fillId="0" borderId="13" xfId="19" applyFont="1" applyFill="1" applyBorder="1" applyAlignment="1">
      <alignment horizontal="center"/>
      <protection/>
    </xf>
    <xf numFmtId="3" fontId="9" fillId="0" borderId="14" xfId="19" applyNumberFormat="1" applyFont="1" applyFill="1" applyBorder="1" applyAlignment="1">
      <alignment horizontal="center"/>
      <protection/>
    </xf>
    <xf numFmtId="0" fontId="9" fillId="0" borderId="15" xfId="19" applyFont="1" applyFill="1" applyBorder="1" applyAlignment="1">
      <alignment horizontal="center"/>
      <protection/>
    </xf>
    <xf numFmtId="0" fontId="9" fillId="0" borderId="0" xfId="19" applyFont="1" applyFill="1" applyBorder="1" applyAlignment="1">
      <alignment horizontal="center"/>
      <protection/>
    </xf>
    <xf numFmtId="0" fontId="10" fillId="0" borderId="0" xfId="19" applyFont="1" applyFill="1" applyBorder="1" applyAlignment="1">
      <alignment horizontal="center"/>
      <protection/>
    </xf>
    <xf numFmtId="0" fontId="3" fillId="2" borderId="0" xfId="19" applyFont="1" applyFill="1" applyBorder="1" applyAlignment="1">
      <alignment horizontal="center" vertical="center"/>
      <protection/>
    </xf>
    <xf numFmtId="0" fontId="11" fillId="2" borderId="13" xfId="19" applyFont="1" applyFill="1" applyBorder="1" applyAlignment="1">
      <alignment horizontal="center" vertical="center"/>
      <protection/>
    </xf>
    <xf numFmtId="3" fontId="11" fillId="2" borderId="14" xfId="19" applyNumberFormat="1" applyFont="1" applyFill="1" applyBorder="1" applyAlignment="1">
      <alignment horizontal="center" vertical="center"/>
      <protection/>
    </xf>
    <xf numFmtId="3" fontId="11" fillId="2" borderId="0" xfId="19" applyNumberFormat="1" applyFont="1" applyFill="1" applyBorder="1" applyAlignment="1">
      <alignment horizontal="center" vertical="center"/>
      <protection/>
    </xf>
    <xf numFmtId="3" fontId="11" fillId="2" borderId="13" xfId="19" applyNumberFormat="1" applyFont="1" applyFill="1" applyBorder="1" applyAlignment="1">
      <alignment horizontal="center" vertical="center"/>
      <protection/>
    </xf>
    <xf numFmtId="0" fontId="11" fillId="2" borderId="14" xfId="19" applyFont="1" applyFill="1" applyBorder="1" applyAlignment="1">
      <alignment horizontal="center" vertical="center"/>
      <protection/>
    </xf>
    <xf numFmtId="3" fontId="12" fillId="2" borderId="15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horizontal="center"/>
      <protection/>
    </xf>
    <xf numFmtId="0" fontId="13" fillId="0" borderId="16" xfId="19" applyFont="1" applyFill="1" applyBorder="1" applyAlignment="1">
      <alignment horizontal="right"/>
      <protection/>
    </xf>
    <xf numFmtId="0" fontId="13" fillId="0" borderId="17" xfId="19" applyFont="1" applyFill="1" applyBorder="1" applyAlignment="1">
      <alignment horizontal="center"/>
      <protection/>
    </xf>
    <xf numFmtId="3" fontId="13" fillId="0" borderId="18" xfId="19" applyNumberFormat="1" applyFont="1" applyFill="1" applyBorder="1" applyAlignment="1">
      <alignment horizontal="center"/>
      <protection/>
    </xf>
    <xf numFmtId="3" fontId="13" fillId="0" borderId="16" xfId="19" applyNumberFormat="1" applyFont="1" applyFill="1" applyBorder="1" applyAlignment="1">
      <alignment horizontal="center"/>
      <protection/>
    </xf>
    <xf numFmtId="3" fontId="13" fillId="0" borderId="17" xfId="19" applyNumberFormat="1" applyFont="1" applyFill="1" applyBorder="1" applyAlignment="1">
      <alignment horizontal="center"/>
      <protection/>
    </xf>
    <xf numFmtId="0" fontId="10" fillId="0" borderId="19" xfId="19" applyFont="1" applyFill="1" applyBorder="1" applyAlignment="1">
      <alignment horizontal="center"/>
      <protection/>
    </xf>
    <xf numFmtId="0" fontId="13" fillId="0" borderId="16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16" xfId="19" applyFont="1" applyFill="1" applyBorder="1" applyAlignment="1">
      <alignment horizontal="center" vertical="center"/>
      <protection/>
    </xf>
    <xf numFmtId="3" fontId="6" fillId="0" borderId="18" xfId="19" applyNumberFormat="1" applyFont="1" applyFill="1" applyBorder="1" applyAlignment="1">
      <alignment horizontal="center" vertical="center"/>
      <protection/>
    </xf>
    <xf numFmtId="0" fontId="7" fillId="0" borderId="19" xfId="19" applyFont="1" applyFill="1" applyBorder="1" applyAlignment="1">
      <alignment horizontal="center" vertical="center"/>
      <protection/>
    </xf>
    <xf numFmtId="0" fontId="7" fillId="0" borderId="20" xfId="19" applyFont="1" applyFill="1" applyBorder="1" applyAlignment="1">
      <alignment horizontal="center" vertical="center"/>
      <protection/>
    </xf>
    <xf numFmtId="0" fontId="13" fillId="0" borderId="0" xfId="19" applyFont="1" applyFill="1" applyBorder="1" applyAlignment="1">
      <alignment horizontal="right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3" fontId="6" fillId="0" borderId="22" xfId="19" applyNumberFormat="1" applyFont="1" applyFill="1" applyBorder="1" applyAlignment="1">
      <alignment horizontal="center" vertical="center"/>
      <protection/>
    </xf>
    <xf numFmtId="0" fontId="7" fillId="0" borderId="23" xfId="19" applyFont="1" applyFill="1" applyBorder="1" applyAlignment="1">
      <alignment horizontal="center" vertical="center"/>
      <protection/>
    </xf>
    <xf numFmtId="0" fontId="6" fillId="2" borderId="24" xfId="19" applyFont="1" applyFill="1" applyBorder="1" applyAlignment="1">
      <alignment horizontal="center" vertical="top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15" fillId="0" borderId="26" xfId="19" applyFont="1" applyFill="1" applyBorder="1" applyAlignment="1">
      <alignment horizontal="center" vertical="center"/>
      <protection/>
    </xf>
    <xf numFmtId="0" fontId="15" fillId="0" borderId="27" xfId="19" applyFont="1" applyFill="1" applyBorder="1" applyAlignment="1">
      <alignment horizontal="center" vertical="center"/>
      <protection/>
    </xf>
    <xf numFmtId="0" fontId="16" fillId="0" borderId="28" xfId="19" applyFont="1" applyFill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/>
      <protection/>
    </xf>
    <xf numFmtId="0" fontId="12" fillId="2" borderId="29" xfId="19" applyFont="1" applyFill="1" applyBorder="1" applyAlignment="1">
      <alignment horizontal="center" vertical="center"/>
      <protection/>
    </xf>
    <xf numFmtId="0" fontId="12" fillId="2" borderId="30" xfId="19" applyFont="1" applyFill="1" applyBorder="1" applyAlignment="1">
      <alignment horizontal="center" vertical="center"/>
      <protection/>
    </xf>
    <xf numFmtId="0" fontId="6" fillId="0" borderId="29" xfId="19" applyFont="1" applyBorder="1" applyAlignment="1">
      <alignment horizontal="center"/>
      <protection/>
    </xf>
    <xf numFmtId="165" fontId="17" fillId="0" borderId="13" xfId="19" applyNumberFormat="1" applyFont="1" applyBorder="1" applyAlignment="1">
      <alignment horizontal="center"/>
      <protection/>
    </xf>
    <xf numFmtId="165" fontId="18" fillId="0" borderId="13" xfId="19" applyNumberFormat="1" applyFont="1" applyBorder="1" applyAlignment="1">
      <alignment horizontal="center"/>
      <protection/>
    </xf>
    <xf numFmtId="0" fontId="19" fillId="0" borderId="30" xfId="19" applyFont="1" applyBorder="1" applyAlignment="1">
      <alignment horizontal="center"/>
      <protection/>
    </xf>
    <xf numFmtId="0" fontId="20" fillId="0" borderId="0" xfId="19" applyFont="1" applyBorder="1" applyAlignment="1">
      <alignment horizontal="center"/>
      <protection/>
    </xf>
    <xf numFmtId="0" fontId="17" fillId="0" borderId="30" xfId="19" applyFont="1" applyBorder="1" applyAlignment="1">
      <alignment horizontal="center"/>
      <protection/>
    </xf>
    <xf numFmtId="0" fontId="0" fillId="2" borderId="7" xfId="19" applyFont="1" applyFill="1" applyBorder="1" applyAlignment="1">
      <alignment horizontal="center" vertical="top"/>
      <protection/>
    </xf>
    <xf numFmtId="0" fontId="12" fillId="2" borderId="31" xfId="19" applyFont="1" applyFill="1" applyBorder="1" applyAlignment="1">
      <alignment horizontal="center"/>
      <protection/>
    </xf>
    <xf numFmtId="3" fontId="11" fillId="2" borderId="9" xfId="19" applyNumberFormat="1" applyFont="1" applyFill="1" applyBorder="1" applyAlignment="1">
      <alignment horizontal="center"/>
      <protection/>
    </xf>
    <xf numFmtId="3" fontId="11" fillId="2" borderId="10" xfId="19" applyNumberFormat="1" applyFont="1" applyFill="1" applyBorder="1" applyAlignment="1">
      <alignment horizontal="center"/>
      <protection/>
    </xf>
    <xf numFmtId="3" fontId="11" fillId="2" borderId="8" xfId="19" applyNumberFormat="1" applyFont="1" applyFill="1" applyBorder="1" applyAlignment="1">
      <alignment horizontal="center"/>
      <protection/>
    </xf>
    <xf numFmtId="3" fontId="12" fillId="2" borderId="32" xfId="19" applyNumberFormat="1" applyFont="1" applyFill="1" applyBorder="1" applyAlignment="1">
      <alignment horizontal="center"/>
      <protection/>
    </xf>
    <xf numFmtId="0" fontId="0" fillId="2" borderId="12" xfId="19" applyFont="1" applyFill="1" applyBorder="1" applyAlignment="1">
      <alignment horizontal="center" vertical="top"/>
      <protection/>
    </xf>
    <xf numFmtId="0" fontId="21" fillId="0" borderId="29" xfId="19" applyFont="1" applyBorder="1" applyAlignment="1">
      <alignment horizontal="center"/>
      <protection/>
    </xf>
    <xf numFmtId="3" fontId="9" fillId="0" borderId="13" xfId="19" applyNumberFormat="1" applyFont="1" applyFill="1" applyBorder="1" applyAlignment="1">
      <alignment horizontal="center"/>
      <protection/>
    </xf>
    <xf numFmtId="0" fontId="9" fillId="0" borderId="30" xfId="19" applyFont="1" applyBorder="1" applyAlignment="1">
      <alignment horizontal="center"/>
      <protection/>
    </xf>
    <xf numFmtId="0" fontId="12" fillId="2" borderId="29" xfId="19" applyFont="1" applyFill="1" applyBorder="1" applyAlignment="1">
      <alignment horizontal="center"/>
      <protection/>
    </xf>
    <xf numFmtId="0" fontId="11" fillId="2" borderId="0" xfId="19" applyFont="1" applyFill="1" applyBorder="1" applyAlignment="1">
      <alignment horizontal="center" vertical="center"/>
      <protection/>
    </xf>
    <xf numFmtId="0" fontId="11" fillId="2" borderId="30" xfId="19" applyFont="1" applyFill="1" applyBorder="1" applyAlignment="1">
      <alignment horizontal="center" vertical="center"/>
      <protection/>
    </xf>
    <xf numFmtId="0" fontId="10" fillId="0" borderId="30" xfId="19" applyFont="1" applyBorder="1" applyAlignment="1">
      <alignment horizontal="center"/>
      <protection/>
    </xf>
    <xf numFmtId="0" fontId="6" fillId="0" borderId="33" xfId="19" applyFont="1" applyBorder="1" applyAlignment="1">
      <alignment horizontal="center"/>
      <protection/>
    </xf>
    <xf numFmtId="165" fontId="18" fillId="0" borderId="21" xfId="19" applyNumberFormat="1" applyFont="1" applyBorder="1" applyAlignment="1">
      <alignment horizontal="center"/>
      <protection/>
    </xf>
    <xf numFmtId="0" fontId="17" fillId="0" borderId="34" xfId="19" applyFont="1" applyBorder="1" applyAlignment="1">
      <alignment horizontal="center"/>
      <protection/>
    </xf>
    <xf numFmtId="0" fontId="0" fillId="2" borderId="24" xfId="19" applyFont="1" applyFill="1" applyBorder="1" applyAlignment="1">
      <alignment horizontal="center" vertical="top"/>
      <protection/>
    </xf>
    <xf numFmtId="0" fontId="22" fillId="0" borderId="35" xfId="19" applyFont="1" applyBorder="1" applyAlignment="1">
      <alignment horizontal="center" vertical="center" wrapText="1"/>
      <protection/>
    </xf>
    <xf numFmtId="1" fontId="22" fillId="0" borderId="36" xfId="19" applyNumberFormat="1" applyFont="1" applyBorder="1" applyAlignment="1">
      <alignment horizontal="center" vertical="center"/>
      <protection/>
    </xf>
    <xf numFmtId="0" fontId="17" fillId="0" borderId="37" xfId="19" applyFont="1" applyBorder="1" applyAlignment="1">
      <alignment horizontal="center"/>
      <protection/>
    </xf>
    <xf numFmtId="0" fontId="0" fillId="3" borderId="12" xfId="19" applyFont="1" applyFill="1" applyBorder="1" applyAlignment="1">
      <alignment horizontal="center" vertical="top"/>
      <protection/>
    </xf>
    <xf numFmtId="0" fontId="3" fillId="3" borderId="29" xfId="19" applyFont="1" applyFill="1" applyBorder="1" applyAlignment="1">
      <alignment horizontal="center" vertical="center"/>
      <protection/>
    </xf>
    <xf numFmtId="0" fontId="3" fillId="3" borderId="13" xfId="19" applyNumberFormat="1" applyFont="1" applyFill="1" applyBorder="1" applyAlignment="1">
      <alignment horizontal="center" vertical="center"/>
      <protection/>
    </xf>
    <xf numFmtId="0" fontId="3" fillId="3" borderId="14" xfId="19" applyNumberFormat="1" applyFont="1" applyFill="1" applyBorder="1" applyAlignment="1">
      <alignment horizontal="center" vertical="center"/>
      <protection/>
    </xf>
    <xf numFmtId="3" fontId="3" fillId="3" borderId="38" xfId="19" applyNumberFormat="1" applyFont="1" applyFill="1" applyBorder="1" applyAlignment="1">
      <alignment horizontal="center" vertical="center"/>
      <protection/>
    </xf>
    <xf numFmtId="0" fontId="0" fillId="3" borderId="24" xfId="19" applyFont="1" applyFill="1" applyBorder="1" applyAlignment="1">
      <alignment horizontal="center" vertical="top"/>
      <protection/>
    </xf>
    <xf numFmtId="0" fontId="23" fillId="3" borderId="39" xfId="19" applyFont="1" applyFill="1" applyBorder="1" applyAlignment="1">
      <alignment horizontal="center" vertical="center" wrapText="1"/>
      <protection/>
    </xf>
    <xf numFmtId="0" fontId="24" fillId="3" borderId="40" xfId="19" applyNumberFormat="1" applyFont="1" applyFill="1" applyBorder="1" applyAlignment="1">
      <alignment horizontal="center" vertical="center"/>
      <protection/>
    </xf>
    <xf numFmtId="0" fontId="24" fillId="3" borderId="41" xfId="19" applyNumberFormat="1" applyFont="1" applyFill="1" applyBorder="1" applyAlignment="1">
      <alignment horizontal="center" vertical="center"/>
      <protection/>
    </xf>
    <xf numFmtId="3" fontId="22" fillId="3" borderId="37" xfId="19" applyNumberFormat="1" applyFont="1" applyFill="1" applyBorder="1" applyAlignment="1">
      <alignment horizontal="center" vertical="center"/>
      <protection/>
    </xf>
    <xf numFmtId="0" fontId="6" fillId="4" borderId="12" xfId="19" applyFont="1" applyFill="1" applyBorder="1" applyAlignment="1">
      <alignment horizontal="center" vertical="top"/>
      <protection/>
    </xf>
    <xf numFmtId="0" fontId="8" fillId="4" borderId="29" xfId="19" applyFont="1" applyFill="1" applyBorder="1" applyAlignment="1">
      <alignment horizontal="center"/>
      <protection/>
    </xf>
    <xf numFmtId="0" fontId="8" fillId="4" borderId="0" xfId="19" applyFont="1" applyFill="1" applyBorder="1" applyAlignment="1">
      <alignment horizontal="center"/>
      <protection/>
    </xf>
    <xf numFmtId="3" fontId="8" fillId="4" borderId="14" xfId="19" applyNumberFormat="1" applyFont="1" applyFill="1" applyBorder="1" applyAlignment="1">
      <alignment horizontal="center"/>
      <protection/>
    </xf>
    <xf numFmtId="3" fontId="8" fillId="4" borderId="30" xfId="19" applyNumberFormat="1" applyFont="1" applyFill="1" applyBorder="1" applyAlignment="1">
      <alignment horizontal="center" vertical="center"/>
      <protection/>
    </xf>
    <xf numFmtId="0" fontId="21" fillId="0" borderId="29" xfId="19" applyFont="1" applyFill="1" applyBorder="1" applyAlignment="1">
      <alignment horizontal="center"/>
      <protection/>
    </xf>
    <xf numFmtId="3" fontId="9" fillId="0" borderId="14" xfId="19" applyNumberFormat="1" applyFont="1" applyFill="1" applyBorder="1" applyAlignment="1" applyProtection="1">
      <alignment horizontal="center"/>
      <protection hidden="1"/>
    </xf>
    <xf numFmtId="3" fontId="9" fillId="0" borderId="30" xfId="19" applyNumberFormat="1" applyFont="1" applyFill="1" applyBorder="1" applyAlignment="1">
      <alignment horizontal="center"/>
      <protection/>
    </xf>
    <xf numFmtId="3" fontId="9" fillId="0" borderId="34" xfId="19" applyNumberFormat="1" applyFont="1" applyFill="1" applyBorder="1" applyAlignment="1">
      <alignment horizontal="center"/>
      <protection/>
    </xf>
    <xf numFmtId="0" fontId="8" fillId="0" borderId="42" xfId="19" applyFont="1" applyFill="1" applyBorder="1" applyAlignment="1">
      <alignment horizontal="center" vertical="center"/>
      <protection/>
    </xf>
    <xf numFmtId="0" fontId="8" fillId="0" borderId="43" xfId="19" applyFont="1" applyFill="1" applyBorder="1" applyAlignment="1">
      <alignment horizontal="center" vertical="center"/>
      <protection/>
    </xf>
    <xf numFmtId="0" fontId="8" fillId="0" borderId="44" xfId="19" applyFont="1" applyFill="1" applyBorder="1" applyAlignment="1">
      <alignment horizontal="center" vertical="center"/>
      <protection/>
    </xf>
    <xf numFmtId="0" fontId="8" fillId="0" borderId="45" xfId="19" applyFont="1" applyFill="1" applyBorder="1" applyAlignment="1">
      <alignment horizontal="center" vertical="center"/>
      <protection/>
    </xf>
    <xf numFmtId="3" fontId="8" fillId="0" borderId="34" xfId="19" applyNumberFormat="1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6" fillId="4" borderId="24" xfId="19" applyFont="1" applyFill="1" applyBorder="1" applyAlignment="1">
      <alignment horizontal="center" vertical="top"/>
      <protection/>
    </xf>
    <xf numFmtId="0" fontId="14" fillId="0" borderId="46" xfId="19" applyFont="1" applyFill="1" applyBorder="1" applyAlignment="1">
      <alignment horizontal="center" vertical="center"/>
      <protection/>
    </xf>
    <xf numFmtId="0" fontId="24" fillId="0" borderId="27" xfId="19" applyFont="1" applyFill="1" applyBorder="1" applyAlignment="1">
      <alignment horizontal="center" vertical="center"/>
      <protection/>
    </xf>
    <xf numFmtId="0" fontId="24" fillId="0" borderId="26" xfId="19" applyFont="1" applyFill="1" applyBorder="1" applyAlignment="1">
      <alignment horizontal="center" vertical="center"/>
      <protection/>
    </xf>
    <xf numFmtId="0" fontId="24" fillId="0" borderId="47" xfId="19" applyFont="1" applyFill="1" applyBorder="1" applyAlignment="1">
      <alignment horizontal="center" vertical="center"/>
      <protection/>
    </xf>
    <xf numFmtId="3" fontId="24" fillId="0" borderId="28" xfId="19" applyNumberFormat="1" applyFont="1" applyFill="1" applyBorder="1" applyAlignment="1">
      <alignment horizontal="center" vertical="center"/>
      <protection/>
    </xf>
    <xf numFmtId="0" fontId="25" fillId="0" borderId="0" xfId="19" applyFont="1" applyFill="1" applyBorder="1" applyAlignment="1">
      <alignment horizontal="center" vertical="center"/>
      <protection/>
    </xf>
    <xf numFmtId="0" fontId="8" fillId="4" borderId="13" xfId="19" applyFont="1" applyFill="1" applyBorder="1" applyAlignment="1">
      <alignment horizontal="center"/>
      <protection/>
    </xf>
    <xf numFmtId="0" fontId="8" fillId="4" borderId="14" xfId="19" applyFont="1" applyFill="1" applyBorder="1" applyAlignment="1">
      <alignment horizontal="center"/>
      <protection/>
    </xf>
    <xf numFmtId="0" fontId="21" fillId="0" borderId="0" xfId="19" applyFont="1" applyFill="1" applyBorder="1" applyAlignment="1">
      <alignment horizontal="center"/>
      <protection/>
    </xf>
    <xf numFmtId="0" fontId="9" fillId="0" borderId="14" xfId="19" applyFont="1" applyFill="1" applyBorder="1" applyAlignment="1">
      <alignment horizontal="center"/>
      <protection/>
    </xf>
    <xf numFmtId="0" fontId="6" fillId="4" borderId="13" xfId="19" applyFont="1" applyFill="1" applyBorder="1" applyAlignment="1">
      <alignment horizontal="center"/>
      <protection/>
    </xf>
    <xf numFmtId="0" fontId="6" fillId="4" borderId="14" xfId="19" applyFont="1" applyFill="1" applyBorder="1" applyAlignment="1">
      <alignment horizontal="center"/>
      <protection/>
    </xf>
    <xf numFmtId="0" fontId="6" fillId="4" borderId="0" xfId="19" applyFont="1" applyFill="1" applyBorder="1" applyAlignment="1">
      <alignment horizontal="center"/>
      <protection/>
    </xf>
    <xf numFmtId="0" fontId="26" fillId="0" borderId="0" xfId="19" applyFont="1" applyFill="1" applyBorder="1" applyAlignment="1">
      <alignment horizontal="center"/>
      <protection/>
    </xf>
    <xf numFmtId="0" fontId="14" fillId="0" borderId="25" xfId="19" applyFont="1" applyBorder="1" applyAlignment="1">
      <alignment horizontal="center" vertical="center"/>
      <protection/>
    </xf>
    <xf numFmtId="0" fontId="24" fillId="0" borderId="26" xfId="19" applyFont="1" applyBorder="1" applyAlignment="1">
      <alignment horizontal="center" vertical="center"/>
      <protection/>
    </xf>
    <xf numFmtId="0" fontId="25" fillId="0" borderId="0" xfId="19" applyFont="1" applyBorder="1" applyAlignment="1">
      <alignment horizontal="center" vertical="center"/>
      <protection/>
    </xf>
    <xf numFmtId="0" fontId="24" fillId="0" borderId="14" xfId="19" applyFont="1" applyBorder="1" applyAlignment="1">
      <alignment horizontal="center" vertical="center"/>
      <protection/>
    </xf>
    <xf numFmtId="0" fontId="0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/>
    </xf>
    <xf numFmtId="0" fontId="27" fillId="3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19" applyBorder="1" applyAlignment="1">
      <alignment horizontal="center"/>
      <protection/>
    </xf>
    <xf numFmtId="0" fontId="0" fillId="3" borderId="4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28" fillId="3" borderId="27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>
      <alignment horizontal="center" vertical="center"/>
    </xf>
    <xf numFmtId="0" fontId="28" fillId="3" borderId="27" xfId="0" applyFont="1" applyFill="1" applyBorder="1" applyAlignment="1" applyProtection="1">
      <alignment horizontal="center" vertical="center" wrapText="1"/>
      <protection locked="0"/>
    </xf>
    <xf numFmtId="0" fontId="28" fillId="3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19" applyFont="1" applyFill="1" applyBorder="1" applyAlignment="1">
      <alignment horizontal="center" vertical="center"/>
      <protection/>
    </xf>
    <xf numFmtId="0" fontId="29" fillId="0" borderId="0" xfId="19" applyFont="1" applyFill="1" applyBorder="1" applyAlignment="1">
      <alignment horizontal="center" vertical="center" wrapText="1"/>
      <protection/>
    </xf>
    <xf numFmtId="0" fontId="30" fillId="0" borderId="5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166" fontId="0" fillId="0" borderId="21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>
      <alignment horizontal="center" vertical="center"/>
    </xf>
    <xf numFmtId="166" fontId="0" fillId="0" borderId="21" xfId="0" applyNumberFormat="1" applyFont="1" applyBorder="1" applyAlignment="1" applyProtection="1">
      <alignment horizontal="center" vertical="center"/>
      <protection locked="0"/>
    </xf>
    <xf numFmtId="166" fontId="0" fillId="0" borderId="23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1" fillId="0" borderId="0" xfId="19" applyFont="1" applyFill="1" applyBorder="1" applyAlignment="1">
      <alignment horizontal="center" vertical="center"/>
      <protection/>
    </xf>
    <xf numFmtId="0" fontId="32" fillId="0" borderId="0" xfId="19" applyFont="1" applyFill="1" applyBorder="1" applyAlignment="1">
      <alignment horizontal="center"/>
      <protection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166" fontId="0" fillId="0" borderId="56" xfId="0" applyNumberFormat="1" applyBorder="1" applyAlignment="1" applyProtection="1">
      <alignment horizontal="center" vertical="center"/>
      <protection locked="0"/>
    </xf>
    <xf numFmtId="166" fontId="0" fillId="0" borderId="57" xfId="0" applyNumberFormat="1" applyBorder="1" applyAlignment="1">
      <alignment horizontal="center" vertical="center"/>
    </xf>
    <xf numFmtId="166" fontId="0" fillId="0" borderId="56" xfId="0" applyNumberFormat="1" applyFont="1" applyBorder="1" applyAlignment="1" applyProtection="1">
      <alignment horizontal="center" vertical="center"/>
      <protection locked="0"/>
    </xf>
    <xf numFmtId="166" fontId="0" fillId="0" borderId="58" xfId="0" applyNumberFormat="1" applyFont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66" fontId="27" fillId="3" borderId="3" xfId="0" applyNumberFormat="1" applyFont="1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166" fontId="0" fillId="3" borderId="3" xfId="0" applyNumberFormat="1" applyFont="1" applyFill="1" applyBorder="1" applyAlignment="1" applyProtection="1">
      <alignment horizontal="center" vertical="center"/>
      <protection locked="0"/>
    </xf>
    <xf numFmtId="166" fontId="0" fillId="3" borderId="60" xfId="0" applyNumberFormat="1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6" fillId="0" borderId="4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2" borderId="61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1" fillId="2" borderId="70" xfId="0" applyFont="1" applyFill="1" applyBorder="1" applyAlignment="1">
      <alignment horizontal="center" vertical="center" wrapText="1"/>
    </xf>
    <xf numFmtId="0" fontId="31" fillId="2" borderId="71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left" vertical="center" wrapText="1"/>
    </xf>
    <xf numFmtId="3" fontId="39" fillId="0" borderId="33" xfId="0" applyNumberFormat="1" applyFont="1" applyFill="1" applyBorder="1" applyAlignment="1" applyProtection="1">
      <alignment horizontal="center" vertical="center"/>
      <protection locked="0"/>
    </xf>
    <xf numFmtId="165" fontId="39" fillId="0" borderId="21" xfId="0" applyNumberFormat="1" applyFont="1" applyFill="1" applyBorder="1" applyAlignment="1">
      <alignment horizontal="center" vertical="center"/>
    </xf>
    <xf numFmtId="3" fontId="39" fillId="2" borderId="54" xfId="0" applyNumberFormat="1" applyFont="1" applyFill="1" applyBorder="1" applyAlignment="1" applyProtection="1">
      <alignment horizontal="center" vertical="center"/>
      <protection locked="0"/>
    </xf>
    <xf numFmtId="0" fontId="39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3" fontId="39" fillId="2" borderId="21" xfId="0" applyNumberFormat="1" applyFont="1" applyFill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38" fillId="0" borderId="65" xfId="0" applyFont="1" applyFill="1" applyBorder="1" applyAlignment="1">
      <alignment horizontal="left" vertical="center" wrapText="1"/>
    </xf>
    <xf numFmtId="3" fontId="39" fillId="0" borderId="42" xfId="0" applyNumberFormat="1" applyFont="1" applyFill="1" applyBorder="1" applyAlignment="1" applyProtection="1">
      <alignment horizontal="center" vertical="center"/>
      <protection locked="0"/>
    </xf>
    <xf numFmtId="0" fontId="39" fillId="2" borderId="65" xfId="0" applyFont="1" applyFill="1" applyBorder="1" applyAlignment="1" applyProtection="1">
      <alignment horizontal="center" vertical="center"/>
      <protection locked="0"/>
    </xf>
    <xf numFmtId="0" fontId="39" fillId="2" borderId="72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38" fillId="0" borderId="65" xfId="0" applyFont="1" applyBorder="1" applyAlignment="1">
      <alignment horizontal="left" vertical="center" wrapText="1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3" fontId="39" fillId="2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9" fillId="2" borderId="46" xfId="0" applyFont="1" applyFill="1" applyBorder="1" applyAlignment="1">
      <alignment horizontal="center" vertical="center" wrapText="1"/>
    </xf>
    <xf numFmtId="3" fontId="39" fillId="2" borderId="25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3" fontId="39" fillId="2" borderId="46" xfId="0" applyNumberFormat="1" applyFont="1" applyFill="1" applyBorder="1" applyAlignment="1">
      <alignment horizontal="center" vertical="center"/>
    </xf>
    <xf numFmtId="3" fontId="39" fillId="2" borderId="28" xfId="0" applyNumberFormat="1" applyFont="1" applyFill="1" applyBorder="1" applyAlignment="1">
      <alignment horizontal="center" vertical="center"/>
    </xf>
    <xf numFmtId="3" fontId="39" fillId="2" borderId="26" xfId="0" applyNumberFormat="1" applyFont="1" applyFill="1" applyBorder="1" applyAlignment="1">
      <alignment horizontal="center" vertical="center"/>
    </xf>
    <xf numFmtId="3" fontId="39" fillId="2" borderId="27" xfId="0" applyNumberFormat="1" applyFont="1" applyFill="1" applyBorder="1" applyAlignment="1">
      <alignment horizontal="center" vertical="center"/>
    </xf>
    <xf numFmtId="3" fontId="39" fillId="2" borderId="53" xfId="0" applyNumberFormat="1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/>
    </xf>
    <xf numFmtId="0" fontId="39" fillId="3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0" fillId="3" borderId="43" xfId="0" applyFont="1" applyFill="1" applyBorder="1" applyAlignment="1">
      <alignment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7" fillId="0" borderId="4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166" fontId="0" fillId="0" borderId="43" xfId="0" applyNumberFormat="1" applyBorder="1" applyAlignment="1" applyProtection="1">
      <alignment horizontal="center" vertical="center"/>
      <protection locked="0"/>
    </xf>
    <xf numFmtId="166" fontId="0" fillId="0" borderId="42" xfId="0" applyNumberFormat="1" applyBorder="1" applyAlignment="1" applyProtection="1">
      <alignment horizontal="center" vertical="center"/>
      <protection locked="0"/>
    </xf>
    <xf numFmtId="166" fontId="0" fillId="0" borderId="43" xfId="0" applyNumberFormat="1" applyBorder="1" applyAlignment="1" applyProtection="1">
      <alignment horizontal="center" vertical="center"/>
      <protection locked="0"/>
    </xf>
    <xf numFmtId="166" fontId="27" fillId="0" borderId="44" xfId="0" applyNumberFormat="1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166" fontId="27" fillId="3" borderId="43" xfId="0" applyNumberFormat="1" applyFont="1" applyFill="1" applyBorder="1" applyAlignment="1">
      <alignment horizontal="center" vertical="center"/>
    </xf>
    <xf numFmtId="166" fontId="27" fillId="3" borderId="42" xfId="0" applyNumberFormat="1" applyFont="1" applyFill="1" applyBorder="1" applyAlignment="1">
      <alignment horizontal="center" vertical="center"/>
    </xf>
    <xf numFmtId="166" fontId="27" fillId="0" borderId="43" xfId="0" applyNumberFormat="1" applyFont="1" applyBorder="1" applyAlignment="1">
      <alignment horizontal="center" vertical="center"/>
    </xf>
    <xf numFmtId="166" fontId="27" fillId="3" borderId="44" xfId="0" applyNumberFormat="1" applyFont="1" applyFill="1" applyBorder="1" applyAlignment="1">
      <alignment horizontal="center" vertical="center"/>
    </xf>
    <xf numFmtId="166" fontId="27" fillId="0" borderId="44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35" fillId="0" borderId="71" xfId="18" applyFont="1" applyBorder="1" applyAlignment="1">
      <alignment horizontal="center" vertical="center" wrapText="1"/>
      <protection/>
    </xf>
    <xf numFmtId="0" fontId="41" fillId="0" borderId="71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39" fillId="0" borderId="73" xfId="18" applyFont="1" applyFill="1" applyBorder="1" applyAlignment="1">
      <alignment horizontal="center" vertical="center"/>
      <protection/>
    </xf>
    <xf numFmtId="0" fontId="0" fillId="0" borderId="73" xfId="18" applyFont="1" applyFill="1" applyBorder="1" applyAlignment="1">
      <alignment horizontal="center" vertical="center"/>
      <protection/>
    </xf>
    <xf numFmtId="0" fontId="39" fillId="0" borderId="61" xfId="18" applyFont="1" applyFill="1" applyBorder="1" applyAlignment="1">
      <alignment horizontal="center" vertical="center"/>
      <protection/>
    </xf>
    <xf numFmtId="0" fontId="39" fillId="0" borderId="8" xfId="18" applyFont="1" applyFill="1" applyBorder="1" applyAlignment="1">
      <alignment horizontal="center" vertical="center"/>
      <protection/>
    </xf>
    <xf numFmtId="0" fontId="39" fillId="0" borderId="11" xfId="18" applyFont="1" applyFill="1" applyBorder="1" applyAlignment="1">
      <alignment horizontal="center" vertical="center"/>
      <protection/>
    </xf>
    <xf numFmtId="0" fontId="39" fillId="0" borderId="31" xfId="18" applyFont="1" applyFill="1" applyBorder="1" applyAlignment="1">
      <alignment horizontal="center" vertical="center"/>
      <protection/>
    </xf>
    <xf numFmtId="0" fontId="39" fillId="0" borderId="10" xfId="18" applyFont="1" applyFill="1" applyBorder="1" applyAlignment="1">
      <alignment horizontal="center" vertical="center"/>
      <protection/>
    </xf>
    <xf numFmtId="0" fontId="39" fillId="0" borderId="32" xfId="18" applyFont="1" applyFill="1" applyBorder="1" applyAlignment="1">
      <alignment horizontal="center" vertical="center"/>
      <protection/>
    </xf>
    <xf numFmtId="0" fontId="39" fillId="0" borderId="74" xfId="18" applyFont="1" applyFill="1" applyBorder="1" applyAlignment="1">
      <alignment horizontal="center" vertical="center"/>
      <protection/>
    </xf>
    <xf numFmtId="0" fontId="0" fillId="0" borderId="74" xfId="18" applyFont="1" applyFill="1" applyBorder="1" applyAlignment="1">
      <alignment horizontal="center" vertical="center"/>
      <protection/>
    </xf>
    <xf numFmtId="0" fontId="0" fillId="0" borderId="59" xfId="18" applyFont="1" applyFill="1" applyBorder="1" applyAlignment="1">
      <alignment horizontal="center" vertical="center" wrapText="1"/>
      <protection/>
    </xf>
    <xf numFmtId="0" fontId="0" fillId="0" borderId="4" xfId="18" applyFill="1" applyBorder="1" applyAlignment="1">
      <alignment horizontal="center" vertical="center"/>
      <protection/>
    </xf>
    <xf numFmtId="0" fontId="0" fillId="0" borderId="4" xfId="18" applyFont="1" applyFill="1" applyBorder="1" applyAlignment="1">
      <alignment horizontal="center" vertical="center"/>
      <protection/>
    </xf>
    <xf numFmtId="0" fontId="0" fillId="0" borderId="4" xfId="18" applyFont="1" applyFill="1" applyBorder="1" applyAlignment="1">
      <alignment horizontal="center" vertical="center" wrapText="1"/>
      <protection/>
    </xf>
    <xf numFmtId="0" fontId="0" fillId="0" borderId="6" xfId="18" applyFont="1" applyFill="1" applyBorder="1" applyAlignment="1">
      <alignment horizontal="center" vertical="center" wrapText="1"/>
      <protection/>
    </xf>
    <xf numFmtId="0" fontId="0" fillId="0" borderId="2" xfId="18" applyFill="1" applyBorder="1" applyAlignment="1">
      <alignment horizontal="center" vertical="center"/>
      <protection/>
    </xf>
    <xf numFmtId="0" fontId="0" fillId="0" borderId="4" xfId="18" applyFill="1" applyBorder="1" applyAlignment="1">
      <alignment horizontal="center" vertical="center" wrapText="1"/>
      <protection/>
    </xf>
    <xf numFmtId="0" fontId="42" fillId="0" borderId="4" xfId="18" applyFont="1" applyFill="1" applyBorder="1" applyAlignment="1">
      <alignment horizontal="center" vertical="center" wrapText="1"/>
      <protection/>
    </xf>
    <xf numFmtId="0" fontId="0" fillId="0" borderId="6" xfId="18" applyFill="1" applyBorder="1" applyAlignment="1">
      <alignment horizontal="center" vertical="center" wrapText="1"/>
      <protection/>
    </xf>
    <xf numFmtId="0" fontId="43" fillId="0" borderId="75" xfId="18" applyFont="1" applyBorder="1" applyAlignment="1">
      <alignment horizontal="left" vertical="center"/>
      <protection/>
    </xf>
    <xf numFmtId="0" fontId="43" fillId="0" borderId="12" xfId="18" applyFont="1" applyFill="1" applyBorder="1" applyAlignment="1" applyProtection="1">
      <alignment horizontal="center" vertical="center"/>
      <protection/>
    </xf>
    <xf numFmtId="0" fontId="43" fillId="0" borderId="76" xfId="18" applyFont="1" applyBorder="1" applyAlignment="1" applyProtection="1">
      <alignment horizontal="center" vertical="center"/>
      <protection locked="0"/>
    </xf>
    <xf numFmtId="0" fontId="43" fillId="0" borderId="10" xfId="18" applyFont="1" applyBorder="1" applyAlignment="1" applyProtection="1">
      <alignment horizontal="center" vertical="center"/>
      <protection locked="0"/>
    </xf>
    <xf numFmtId="0" fontId="43" fillId="0" borderId="32" xfId="18" applyFont="1" applyBorder="1" applyAlignment="1" applyProtection="1">
      <alignment horizontal="center" vertical="center"/>
      <protection locked="0"/>
    </xf>
    <xf numFmtId="0" fontId="43" fillId="0" borderId="29" xfId="18" applyFont="1" applyBorder="1" applyAlignment="1" applyProtection="1">
      <alignment horizontal="center" vertical="center"/>
      <protection locked="0"/>
    </xf>
    <xf numFmtId="0" fontId="43" fillId="0" borderId="14" xfId="18" applyFont="1" applyBorder="1" applyAlignment="1" applyProtection="1">
      <alignment horizontal="center" vertical="center"/>
      <protection locked="0"/>
    </xf>
    <xf numFmtId="0" fontId="43" fillId="0" borderId="30" xfId="18" applyFont="1" applyBorder="1" applyAlignment="1" applyProtection="1">
      <alignment horizontal="center" vertical="center"/>
      <protection locked="0"/>
    </xf>
    <xf numFmtId="0" fontId="44" fillId="0" borderId="0" xfId="18" applyFont="1">
      <alignment/>
      <protection/>
    </xf>
    <xf numFmtId="0" fontId="44" fillId="0" borderId="0" xfId="18" applyFont="1" applyAlignment="1">
      <alignment horizontal="center" vertical="center"/>
      <protection/>
    </xf>
    <xf numFmtId="0" fontId="45" fillId="5" borderId="77" xfId="18" applyFont="1" applyFill="1" applyBorder="1" applyAlignment="1">
      <alignment horizontal="left" vertical="center"/>
      <protection/>
    </xf>
    <xf numFmtId="0" fontId="45" fillId="0" borderId="78" xfId="18" applyFont="1" applyFill="1" applyBorder="1" applyAlignment="1" applyProtection="1">
      <alignment horizontal="center" vertical="center"/>
      <protection/>
    </xf>
    <xf numFmtId="0" fontId="45" fillId="5" borderId="79" xfId="18" applyFont="1" applyFill="1" applyBorder="1" applyAlignment="1" applyProtection="1">
      <alignment horizontal="center" vertical="center"/>
      <protection locked="0"/>
    </xf>
    <xf numFmtId="0" fontId="45" fillId="5" borderId="80" xfId="18" applyFont="1" applyFill="1" applyBorder="1" applyAlignment="1" applyProtection="1">
      <alignment horizontal="center" vertical="center"/>
      <protection locked="0"/>
    </xf>
    <xf numFmtId="0" fontId="45" fillId="5" borderId="81" xfId="18" applyFont="1" applyFill="1" applyBorder="1" applyAlignment="1" applyProtection="1">
      <alignment horizontal="center" vertical="center"/>
      <protection locked="0"/>
    </xf>
    <xf numFmtId="0" fontId="45" fillId="5" borderId="82" xfId="18" applyFont="1" applyFill="1" applyBorder="1" applyAlignment="1" applyProtection="1">
      <alignment horizontal="center" vertical="center"/>
      <protection locked="0"/>
    </xf>
    <xf numFmtId="0" fontId="38" fillId="0" borderId="0" xfId="18" applyFont="1">
      <alignment/>
      <protection/>
    </xf>
    <xf numFmtId="0" fontId="38" fillId="0" borderId="0" xfId="18" applyFont="1" applyAlignment="1">
      <alignment horizontal="center" vertical="center"/>
      <protection/>
    </xf>
    <xf numFmtId="0" fontId="43" fillId="0" borderId="83" xfId="18" applyFont="1" applyBorder="1" applyAlignment="1">
      <alignment horizontal="left" vertical="center"/>
      <protection/>
    </xf>
    <xf numFmtId="0" fontId="43" fillId="0" borderId="84" xfId="18" applyFont="1" applyFill="1" applyBorder="1" applyAlignment="1" applyProtection="1">
      <alignment horizontal="center" vertical="center"/>
      <protection/>
    </xf>
    <xf numFmtId="0" fontId="43" fillId="0" borderId="55" xfId="18" applyFont="1" applyBorder="1" applyAlignment="1" applyProtection="1">
      <alignment horizontal="center" vertical="center"/>
      <protection locked="0"/>
    </xf>
    <xf numFmtId="0" fontId="43" fillId="0" borderId="85" xfId="18" applyFont="1" applyBorder="1" applyAlignment="1" applyProtection="1">
      <alignment horizontal="center" vertical="center"/>
      <protection locked="0"/>
    </xf>
    <xf numFmtId="0" fontId="43" fillId="0" borderId="86" xfId="18" applyFont="1" applyBorder="1" applyAlignment="1" applyProtection="1">
      <alignment horizontal="center" vertical="center"/>
      <protection locked="0"/>
    </xf>
    <xf numFmtId="0" fontId="43" fillId="0" borderId="57" xfId="18" applyFont="1" applyBorder="1" applyAlignment="1" applyProtection="1">
      <alignment horizontal="center" vertical="center"/>
      <protection locked="0"/>
    </xf>
    <xf numFmtId="0" fontId="45" fillId="5" borderId="87" xfId="18" applyFont="1" applyFill="1" applyBorder="1" applyAlignment="1">
      <alignment horizontal="left" vertical="center"/>
      <protection/>
    </xf>
    <xf numFmtId="0" fontId="45" fillId="5" borderId="88" xfId="18" applyFont="1" applyFill="1" applyBorder="1" applyAlignment="1" applyProtection="1">
      <alignment horizontal="center" vertical="center"/>
      <protection locked="0"/>
    </xf>
    <xf numFmtId="0" fontId="45" fillId="5" borderId="89" xfId="18" applyFont="1" applyFill="1" applyBorder="1" applyAlignment="1" applyProtection="1">
      <alignment horizontal="center" vertical="center"/>
      <protection locked="0"/>
    </xf>
    <xf numFmtId="0" fontId="45" fillId="5" borderId="90" xfId="18" applyFont="1" applyFill="1" applyBorder="1" applyAlignment="1" applyProtection="1">
      <alignment horizontal="center" vertical="center"/>
      <protection locked="0"/>
    </xf>
    <xf numFmtId="0" fontId="45" fillId="5" borderId="91" xfId="18" applyFont="1" applyFill="1" applyBorder="1" applyAlignment="1" applyProtection="1">
      <alignment horizontal="center" vertical="center"/>
      <protection locked="0"/>
    </xf>
    <xf numFmtId="0" fontId="43" fillId="2" borderId="61" xfId="18" applyFont="1" applyFill="1" applyBorder="1" applyAlignment="1">
      <alignment horizontal="left" vertical="center" wrapText="1"/>
      <protection/>
    </xf>
    <xf numFmtId="3" fontId="43" fillId="2" borderId="7" xfId="18" applyNumberFormat="1" applyFont="1" applyFill="1" applyBorder="1" applyAlignment="1">
      <alignment horizontal="center" vertical="center"/>
      <protection/>
    </xf>
    <xf numFmtId="3" fontId="43" fillId="2" borderId="76" xfId="18" applyNumberFormat="1" applyFont="1" applyFill="1" applyBorder="1" applyAlignment="1">
      <alignment horizontal="center" vertical="center"/>
      <protection/>
    </xf>
    <xf numFmtId="3" fontId="43" fillId="2" borderId="10" xfId="18" applyNumberFormat="1" applyFont="1" applyFill="1" applyBorder="1" applyAlignment="1">
      <alignment horizontal="center" vertical="center"/>
      <protection/>
    </xf>
    <xf numFmtId="3" fontId="43" fillId="2" borderId="32" xfId="18" applyNumberFormat="1" applyFont="1" applyFill="1" applyBorder="1" applyAlignment="1">
      <alignment horizontal="center" vertical="center"/>
      <protection/>
    </xf>
    <xf numFmtId="3" fontId="43" fillId="2" borderId="31" xfId="18" applyNumberFormat="1" applyFont="1" applyFill="1" applyBorder="1" applyAlignment="1">
      <alignment horizontal="center" vertical="center"/>
      <protection/>
    </xf>
    <xf numFmtId="0" fontId="45" fillId="2" borderId="92" xfId="18" applyFont="1" applyFill="1" applyBorder="1" applyAlignment="1">
      <alignment horizontal="left" vertical="center"/>
      <protection/>
    </xf>
    <xf numFmtId="0" fontId="46" fillId="2" borderId="93" xfId="18" applyFont="1" applyFill="1" applyBorder="1" applyAlignment="1">
      <alignment horizontal="center" vertical="center"/>
      <protection/>
    </xf>
    <xf numFmtId="0" fontId="46" fillId="2" borderId="39" xfId="18" applyFont="1" applyFill="1" applyBorder="1" applyAlignment="1">
      <alignment horizontal="center" vertical="center"/>
      <protection/>
    </xf>
    <xf numFmtId="0" fontId="46" fillId="2" borderId="41" xfId="18" applyFont="1" applyFill="1" applyBorder="1" applyAlignment="1">
      <alignment horizontal="center" vertical="center"/>
      <protection/>
    </xf>
    <xf numFmtId="0" fontId="46" fillId="2" borderId="94" xfId="18" applyFont="1" applyFill="1" applyBorder="1" applyAlignment="1">
      <alignment horizontal="center" vertical="center"/>
      <protection/>
    </xf>
    <xf numFmtId="0" fontId="46" fillId="2" borderId="95" xfId="18" applyFont="1" applyFill="1" applyBorder="1" applyAlignment="1">
      <alignment horizontal="center" vertical="center"/>
      <protection/>
    </xf>
    <xf numFmtId="0" fontId="47" fillId="0" borderId="0" xfId="18" applyFont="1" applyBorder="1" applyAlignment="1">
      <alignment vertical="top"/>
      <protection/>
    </xf>
    <xf numFmtId="0" fontId="28" fillId="0" borderId="0" xfId="18" applyFont="1" applyBorder="1" applyAlignment="1">
      <alignment vertical="top"/>
      <protection/>
    </xf>
    <xf numFmtId="0" fontId="39" fillId="0" borderId="62" xfId="18" applyFont="1" applyFill="1" applyBorder="1" applyAlignment="1">
      <alignment horizontal="center" vertical="center"/>
      <protection/>
    </xf>
    <xf numFmtId="0" fontId="39" fillId="0" borderId="0" xfId="18" applyFont="1" applyFill="1" applyBorder="1" applyAlignment="1">
      <alignment vertical="center"/>
      <protection/>
    </xf>
    <xf numFmtId="0" fontId="39" fillId="0" borderId="96" xfId="18" applyFont="1" applyFill="1" applyBorder="1" applyAlignment="1">
      <alignment horizontal="center" vertical="center"/>
      <protection/>
    </xf>
    <xf numFmtId="0" fontId="39" fillId="0" borderId="59" xfId="18" applyFont="1" applyFill="1" applyBorder="1" applyAlignment="1">
      <alignment horizontal="center" vertical="center" wrapText="1"/>
      <protection/>
    </xf>
    <xf numFmtId="0" fontId="39" fillId="0" borderId="4" xfId="18" applyFont="1" applyFill="1" applyBorder="1" applyAlignment="1">
      <alignment horizontal="center" vertical="center" wrapText="1"/>
      <protection/>
    </xf>
    <xf numFmtId="0" fontId="39" fillId="0" borderId="6" xfId="18" applyFont="1" applyFill="1" applyBorder="1" applyAlignment="1">
      <alignment horizontal="center" vertical="center" wrapText="1"/>
      <protection/>
    </xf>
    <xf numFmtId="49" fontId="39" fillId="0" borderId="59" xfId="18" applyNumberFormat="1" applyFont="1" applyFill="1" applyBorder="1" applyAlignment="1">
      <alignment horizontal="center" vertical="center" wrapText="1"/>
      <protection/>
    </xf>
    <xf numFmtId="49" fontId="39" fillId="0" borderId="4" xfId="18" applyNumberFormat="1" applyFont="1" applyFill="1" applyBorder="1" applyAlignment="1">
      <alignment horizontal="center" vertical="center" wrapText="1"/>
      <protection/>
    </xf>
    <xf numFmtId="49" fontId="39" fillId="0" borderId="6" xfId="18" applyNumberFormat="1" applyFont="1" applyFill="1" applyBorder="1" applyAlignment="1">
      <alignment horizontal="center" vertical="center" wrapText="1"/>
      <protection/>
    </xf>
    <xf numFmtId="0" fontId="43" fillId="0" borderId="12" xfId="18" applyFont="1" applyBorder="1" applyAlignment="1" applyProtection="1">
      <alignment horizontal="center" vertical="center"/>
      <protection/>
    </xf>
    <xf numFmtId="0" fontId="43" fillId="0" borderId="97" xfId="18" applyFont="1" applyFill="1" applyBorder="1" applyAlignment="1" applyProtection="1">
      <alignment horizontal="center" vertical="center"/>
      <protection locked="0"/>
    </xf>
    <xf numFmtId="0" fontId="43" fillId="0" borderId="14" xfId="18" applyFont="1" applyFill="1" applyBorder="1" applyAlignment="1" applyProtection="1">
      <alignment horizontal="center" vertical="center"/>
      <protection locked="0"/>
    </xf>
    <xf numFmtId="0" fontId="43" fillId="0" borderId="13" xfId="18" applyFont="1" applyFill="1" applyBorder="1" applyAlignment="1" applyProtection="1">
      <alignment horizontal="center" vertical="center"/>
      <protection locked="0"/>
    </xf>
    <xf numFmtId="0" fontId="43" fillId="0" borderId="76" xfId="18" applyFont="1" applyFill="1" applyBorder="1" applyAlignment="1" applyProtection="1">
      <alignment horizontal="center" vertical="center"/>
      <protection locked="0"/>
    </xf>
    <xf numFmtId="0" fontId="43" fillId="0" borderId="10" xfId="18" applyFont="1" applyFill="1" applyBorder="1" applyAlignment="1" applyProtection="1">
      <alignment horizontal="center" vertical="center"/>
      <protection locked="0"/>
    </xf>
    <xf numFmtId="0" fontId="43" fillId="0" borderId="32" xfId="18" applyFont="1" applyFill="1" applyBorder="1" applyAlignment="1" applyProtection="1">
      <alignment horizontal="center" vertical="center"/>
      <protection locked="0"/>
    </xf>
    <xf numFmtId="3" fontId="44" fillId="0" borderId="0" xfId="18" applyNumberFormat="1" applyFont="1" applyAlignment="1">
      <alignment vertical="center"/>
      <protection/>
    </xf>
    <xf numFmtId="0" fontId="45" fillId="0" borderId="78" xfId="18" applyFont="1" applyBorder="1" applyAlignment="1" applyProtection="1">
      <alignment horizontal="center" vertical="center"/>
      <protection/>
    </xf>
    <xf numFmtId="0" fontId="45" fillId="0" borderId="79" xfId="18" applyFont="1" applyFill="1" applyBorder="1" applyAlignment="1" applyProtection="1">
      <alignment horizontal="center" vertical="center"/>
      <protection locked="0"/>
    </xf>
    <xf numFmtId="0" fontId="45" fillId="0" borderId="80" xfId="18" applyFont="1" applyFill="1" applyBorder="1" applyAlignment="1" applyProtection="1">
      <alignment horizontal="center" vertical="center"/>
      <protection locked="0"/>
    </xf>
    <xf numFmtId="0" fontId="45" fillId="0" borderId="98" xfId="18" applyFont="1" applyFill="1" applyBorder="1" applyAlignment="1" applyProtection="1">
      <alignment horizontal="center" vertical="center"/>
      <protection locked="0"/>
    </xf>
    <xf numFmtId="0" fontId="45" fillId="0" borderId="81" xfId="18" applyFont="1" applyFill="1" applyBorder="1" applyAlignment="1" applyProtection="1">
      <alignment horizontal="center" vertical="center"/>
      <protection locked="0"/>
    </xf>
    <xf numFmtId="3" fontId="38" fillId="0" borderId="0" xfId="18" applyNumberFormat="1" applyFont="1" applyAlignment="1">
      <alignment vertical="center"/>
      <protection/>
    </xf>
    <xf numFmtId="0" fontId="43" fillId="0" borderId="55" xfId="18" applyFont="1" applyFill="1" applyBorder="1" applyAlignment="1" applyProtection="1">
      <alignment horizontal="center" vertical="center"/>
      <protection locked="0"/>
    </xf>
    <xf numFmtId="0" fontId="43" fillId="0" borderId="85" xfId="18" applyFont="1" applyFill="1" applyBorder="1" applyAlignment="1" applyProtection="1">
      <alignment horizontal="center" vertical="center"/>
      <protection locked="0"/>
    </xf>
    <xf numFmtId="0" fontId="43" fillId="0" borderId="56" xfId="18" applyFont="1" applyFill="1" applyBorder="1" applyAlignment="1" applyProtection="1">
      <alignment horizontal="center" vertical="center"/>
      <protection locked="0"/>
    </xf>
    <xf numFmtId="0" fontId="43" fillId="0" borderId="86" xfId="18" applyFont="1" applyFill="1" applyBorder="1" applyAlignment="1" applyProtection="1">
      <alignment horizontal="center" vertical="center"/>
      <protection locked="0"/>
    </xf>
    <xf numFmtId="0" fontId="43" fillId="2" borderId="83" xfId="18" applyFont="1" applyFill="1" applyBorder="1" applyAlignment="1">
      <alignment horizontal="left" vertical="center" wrapText="1"/>
      <protection/>
    </xf>
    <xf numFmtId="3" fontId="43" fillId="2" borderId="84" xfId="18" applyNumberFormat="1" applyFont="1" applyFill="1" applyBorder="1" applyAlignment="1">
      <alignment horizontal="center" vertical="center"/>
      <protection/>
    </xf>
    <xf numFmtId="3" fontId="43" fillId="2" borderId="83" xfId="18" applyNumberFormat="1" applyFont="1" applyFill="1" applyBorder="1" applyAlignment="1">
      <alignment horizontal="center" vertical="center"/>
      <protection/>
    </xf>
    <xf numFmtId="3" fontId="43" fillId="2" borderId="85" xfId="18" applyNumberFormat="1" applyFont="1" applyFill="1" applyBorder="1" applyAlignment="1">
      <alignment horizontal="center" vertical="center"/>
      <protection/>
    </xf>
    <xf numFmtId="3" fontId="43" fillId="2" borderId="99" xfId="18" applyNumberFormat="1" applyFont="1" applyFill="1" applyBorder="1" applyAlignment="1">
      <alignment horizontal="center" vertical="center"/>
      <protection/>
    </xf>
    <xf numFmtId="3" fontId="43" fillId="2" borderId="58" xfId="18" applyNumberFormat="1" applyFont="1" applyFill="1" applyBorder="1" applyAlignment="1">
      <alignment horizontal="center" vertical="center"/>
      <protection/>
    </xf>
    <xf numFmtId="0" fontId="46" fillId="2" borderId="92" xfId="18" applyFont="1" applyFill="1" applyBorder="1" applyAlignment="1">
      <alignment horizontal="center" vertical="center"/>
      <protection/>
    </xf>
    <xf numFmtId="0" fontId="46" fillId="2" borderId="100" xfId="18" applyFont="1" applyFill="1" applyBorder="1" applyAlignment="1">
      <alignment horizontal="center" vertical="center"/>
      <protection/>
    </xf>
    <xf numFmtId="0" fontId="46" fillId="2" borderId="101" xfId="18" applyFont="1" applyFill="1" applyBorder="1" applyAlignment="1">
      <alignment horizontal="center" vertical="center"/>
      <protection/>
    </xf>
    <xf numFmtId="0" fontId="35" fillId="0" borderId="71" xfId="0" applyFont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102" xfId="0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/>
    </xf>
    <xf numFmtId="0" fontId="48" fillId="2" borderId="26" xfId="0" applyFont="1" applyFill="1" applyBorder="1" applyAlignment="1">
      <alignment horizontal="center" vertic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Dane_statystyczne" xfId="18"/>
    <cellStyle name="Normalny_TABELE2004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22">
      <selection activeCell="E48" sqref="E48"/>
    </sheetView>
  </sheetViews>
  <sheetFormatPr defaultColWidth="9.00390625" defaultRowHeight="12.75"/>
  <cols>
    <col min="1" max="1" width="1.875" style="3" customWidth="1"/>
    <col min="2" max="2" width="28.875" style="3" customWidth="1"/>
    <col min="3" max="5" width="6.75390625" style="3" customWidth="1"/>
    <col min="6" max="8" width="6.625" style="3" customWidth="1"/>
    <col min="9" max="15" width="6.75390625" style="3" customWidth="1"/>
    <col min="16" max="16" width="7.75390625" style="3" customWidth="1"/>
    <col min="17" max="16384" width="4.875" style="3" customWidth="1"/>
  </cols>
  <sheetData>
    <row r="1" spans="1:16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0" customFormat="1" ht="22.5" customHeight="1" thickBot="1">
      <c r="A3" s="4"/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7" t="s">
        <v>8</v>
      </c>
      <c r="J3" s="8" t="s">
        <v>9</v>
      </c>
      <c r="K3" s="7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9" t="s">
        <v>15</v>
      </c>
    </row>
    <row r="4" spans="1:16" s="19" customFormat="1" ht="18" customHeight="1">
      <c r="A4" s="11" t="s">
        <v>16</v>
      </c>
      <c r="B4" s="12" t="s">
        <v>17</v>
      </c>
      <c r="C4" s="13">
        <v>7727</v>
      </c>
      <c r="D4" s="14">
        <v>7891</v>
      </c>
      <c r="E4" s="14">
        <v>7585</v>
      </c>
      <c r="F4" s="15">
        <v>7232</v>
      </c>
      <c r="G4" s="16">
        <v>6882</v>
      </c>
      <c r="H4" s="16">
        <v>6830</v>
      </c>
      <c r="I4" s="14">
        <v>6811</v>
      </c>
      <c r="J4" s="16">
        <v>6986</v>
      </c>
      <c r="K4" s="14">
        <v>6986</v>
      </c>
      <c r="L4" s="14">
        <v>6921</v>
      </c>
      <c r="M4" s="14">
        <v>6529</v>
      </c>
      <c r="N4" s="17">
        <v>6213</v>
      </c>
      <c r="O4" s="17"/>
      <c r="P4" s="18"/>
    </row>
    <row r="5" spans="1:17" s="26" customFormat="1" ht="12.75" customHeight="1">
      <c r="A5" s="20"/>
      <c r="B5" s="21" t="s">
        <v>18</v>
      </c>
      <c r="C5" s="22">
        <v>117</v>
      </c>
      <c r="D5" s="23">
        <f aca="true" t="shared" si="0" ref="D5:N5">D4-C4</f>
        <v>164</v>
      </c>
      <c r="E5" s="23">
        <f t="shared" si="0"/>
        <v>-306</v>
      </c>
      <c r="F5" s="23">
        <f t="shared" si="0"/>
        <v>-353</v>
      </c>
      <c r="G5" s="23">
        <f t="shared" si="0"/>
        <v>-350</v>
      </c>
      <c r="H5" s="23">
        <f t="shared" si="0"/>
        <v>-52</v>
      </c>
      <c r="I5" s="23">
        <f t="shared" si="0"/>
        <v>-19</v>
      </c>
      <c r="J5" s="23">
        <f t="shared" si="0"/>
        <v>175</v>
      </c>
      <c r="K5" s="23">
        <f t="shared" si="0"/>
        <v>0</v>
      </c>
      <c r="L5" s="23">
        <f t="shared" si="0"/>
        <v>-65</v>
      </c>
      <c r="M5" s="23">
        <f t="shared" si="0"/>
        <v>-392</v>
      </c>
      <c r="N5" s="23">
        <f t="shared" si="0"/>
        <v>-316</v>
      </c>
      <c r="O5" s="23"/>
      <c r="P5" s="24"/>
      <c r="Q5" s="25"/>
    </row>
    <row r="6" spans="1:16" s="19" customFormat="1" ht="18" customHeight="1">
      <c r="A6" s="20"/>
      <c r="B6" s="27" t="s">
        <v>19</v>
      </c>
      <c r="C6" s="28">
        <v>4408</v>
      </c>
      <c r="D6" s="29">
        <v>4388</v>
      </c>
      <c r="E6" s="29">
        <v>4186</v>
      </c>
      <c r="F6" s="30">
        <v>4069</v>
      </c>
      <c r="G6" s="31">
        <v>4016</v>
      </c>
      <c r="H6" s="31">
        <v>4099</v>
      </c>
      <c r="I6" s="29">
        <v>4229</v>
      </c>
      <c r="J6" s="31">
        <v>4470</v>
      </c>
      <c r="K6" s="29">
        <v>4514</v>
      </c>
      <c r="L6" s="29">
        <v>4420</v>
      </c>
      <c r="M6" s="32">
        <v>4147</v>
      </c>
      <c r="N6" s="32">
        <v>3910</v>
      </c>
      <c r="O6" s="32"/>
      <c r="P6" s="33"/>
    </row>
    <row r="7" spans="1:16" s="26" customFormat="1" ht="9" customHeight="1">
      <c r="A7" s="20"/>
      <c r="B7" s="21" t="s">
        <v>18</v>
      </c>
      <c r="C7" s="22">
        <v>0</v>
      </c>
      <c r="D7" s="23">
        <f aca="true" t="shared" si="1" ref="D7:N7">D6-C6</f>
        <v>-20</v>
      </c>
      <c r="E7" s="23">
        <f t="shared" si="1"/>
        <v>-202</v>
      </c>
      <c r="F7" s="23">
        <f t="shared" si="1"/>
        <v>-117</v>
      </c>
      <c r="G7" s="23">
        <f t="shared" si="1"/>
        <v>-53</v>
      </c>
      <c r="H7" s="23">
        <f t="shared" si="1"/>
        <v>83</v>
      </c>
      <c r="I7" s="23">
        <f t="shared" si="1"/>
        <v>130</v>
      </c>
      <c r="J7" s="23">
        <f t="shared" si="1"/>
        <v>241</v>
      </c>
      <c r="K7" s="23">
        <f t="shared" si="1"/>
        <v>44</v>
      </c>
      <c r="L7" s="23">
        <f t="shared" si="1"/>
        <v>-94</v>
      </c>
      <c r="M7" s="23">
        <f t="shared" si="1"/>
        <v>-273</v>
      </c>
      <c r="N7" s="23">
        <f t="shared" si="1"/>
        <v>-237</v>
      </c>
      <c r="O7" s="23"/>
      <c r="P7" s="34"/>
    </row>
    <row r="8" spans="1:16" s="19" customFormat="1" ht="18" customHeight="1">
      <c r="A8" s="20"/>
      <c r="B8" s="27" t="s">
        <v>20</v>
      </c>
      <c r="C8" s="28">
        <f aca="true" t="shared" si="2" ref="C8:N8">C4-C6</f>
        <v>3319</v>
      </c>
      <c r="D8" s="28">
        <f t="shared" si="2"/>
        <v>3503</v>
      </c>
      <c r="E8" s="28">
        <f t="shared" si="2"/>
        <v>3399</v>
      </c>
      <c r="F8" s="28">
        <f t="shared" si="2"/>
        <v>3163</v>
      </c>
      <c r="G8" s="28">
        <f t="shared" si="2"/>
        <v>2866</v>
      </c>
      <c r="H8" s="28">
        <f t="shared" si="2"/>
        <v>2731</v>
      </c>
      <c r="I8" s="28">
        <f t="shared" si="2"/>
        <v>2582</v>
      </c>
      <c r="J8" s="28">
        <f t="shared" si="2"/>
        <v>2516</v>
      </c>
      <c r="K8" s="28">
        <f t="shared" si="2"/>
        <v>2472</v>
      </c>
      <c r="L8" s="28">
        <f t="shared" si="2"/>
        <v>2501</v>
      </c>
      <c r="M8" s="28">
        <f t="shared" si="2"/>
        <v>2382</v>
      </c>
      <c r="N8" s="28">
        <f t="shared" si="2"/>
        <v>2303</v>
      </c>
      <c r="O8" s="32"/>
      <c r="P8" s="33"/>
    </row>
    <row r="9" spans="1:16" s="26" customFormat="1" ht="9" customHeight="1">
      <c r="A9" s="20"/>
      <c r="B9" s="21" t="s">
        <v>18</v>
      </c>
      <c r="C9" s="22">
        <v>0</v>
      </c>
      <c r="D9" s="23">
        <f aca="true" t="shared" si="3" ref="D9:N9">D8-C8</f>
        <v>184</v>
      </c>
      <c r="E9" s="23">
        <f t="shared" si="3"/>
        <v>-104</v>
      </c>
      <c r="F9" s="23">
        <f t="shared" si="3"/>
        <v>-236</v>
      </c>
      <c r="G9" s="23">
        <f t="shared" si="3"/>
        <v>-297</v>
      </c>
      <c r="H9" s="23">
        <f t="shared" si="3"/>
        <v>-135</v>
      </c>
      <c r="I9" s="23">
        <f t="shared" si="3"/>
        <v>-149</v>
      </c>
      <c r="J9" s="23">
        <f t="shared" si="3"/>
        <v>-66</v>
      </c>
      <c r="K9" s="23">
        <f t="shared" si="3"/>
        <v>-44</v>
      </c>
      <c r="L9" s="23">
        <f t="shared" si="3"/>
        <v>29</v>
      </c>
      <c r="M9" s="23">
        <f t="shared" si="3"/>
        <v>-119</v>
      </c>
      <c r="N9" s="23">
        <f t="shared" si="3"/>
        <v>-79</v>
      </c>
      <c r="O9" s="23"/>
      <c r="P9" s="34"/>
    </row>
    <row r="10" spans="1:16" s="26" customFormat="1" ht="12" customHeight="1">
      <c r="A10" s="20"/>
      <c r="B10" s="35" t="s">
        <v>21</v>
      </c>
      <c r="C10" s="36">
        <v>538</v>
      </c>
      <c r="D10" s="37">
        <v>547</v>
      </c>
      <c r="E10" s="37">
        <v>502</v>
      </c>
      <c r="F10" s="38">
        <v>460</v>
      </c>
      <c r="G10" s="39">
        <v>232</v>
      </c>
      <c r="H10" s="39">
        <v>347</v>
      </c>
      <c r="I10" s="37">
        <v>302</v>
      </c>
      <c r="J10" s="39">
        <v>354</v>
      </c>
      <c r="K10" s="37">
        <v>419</v>
      </c>
      <c r="L10" s="37">
        <v>479</v>
      </c>
      <c r="M10" s="37">
        <v>419</v>
      </c>
      <c r="N10" s="37">
        <v>387</v>
      </c>
      <c r="O10" s="37"/>
      <c r="P10" s="40"/>
    </row>
    <row r="11" spans="1:16" s="19" customFormat="1" ht="12" customHeight="1">
      <c r="A11" s="20"/>
      <c r="B11" s="41" t="s">
        <v>22</v>
      </c>
      <c r="C11" s="42">
        <v>2360</v>
      </c>
      <c r="D11" s="43">
        <v>2389</v>
      </c>
      <c r="E11" s="43">
        <v>2257</v>
      </c>
      <c r="F11" s="44">
        <v>2075</v>
      </c>
      <c r="G11" s="42">
        <v>1981</v>
      </c>
      <c r="H11" s="42">
        <v>1985</v>
      </c>
      <c r="I11" s="43">
        <v>1988</v>
      </c>
      <c r="J11" s="42">
        <v>2007</v>
      </c>
      <c r="K11" s="43">
        <v>2048</v>
      </c>
      <c r="L11" s="45">
        <v>2106</v>
      </c>
      <c r="M11" s="43">
        <v>1909</v>
      </c>
      <c r="N11" s="43">
        <v>1774</v>
      </c>
      <c r="O11" s="43"/>
      <c r="P11" s="46"/>
    </row>
    <row r="12" spans="1:16" s="19" customFormat="1" ht="12" customHeight="1">
      <c r="A12" s="20"/>
      <c r="B12" s="41" t="s">
        <v>23</v>
      </c>
      <c r="C12" s="42">
        <v>5315</v>
      </c>
      <c r="D12" s="43">
        <v>5358</v>
      </c>
      <c r="E12" s="43">
        <v>5188</v>
      </c>
      <c r="F12" s="44">
        <v>4965</v>
      </c>
      <c r="G12" s="42">
        <v>4795</v>
      </c>
      <c r="H12" s="42">
        <v>4709</v>
      </c>
      <c r="I12" s="43">
        <v>4580</v>
      </c>
      <c r="J12" s="42">
        <v>4544</v>
      </c>
      <c r="K12" s="43">
        <v>4523</v>
      </c>
      <c r="L12" s="45">
        <v>4534</v>
      </c>
      <c r="M12" s="43">
        <v>4314</v>
      </c>
      <c r="N12" s="43">
        <v>4181</v>
      </c>
      <c r="O12" s="43"/>
      <c r="P12" s="46"/>
    </row>
    <row r="13" spans="1:16" s="19" customFormat="1" ht="12" customHeight="1">
      <c r="A13" s="20"/>
      <c r="B13" s="41" t="s">
        <v>24</v>
      </c>
      <c r="C13" s="42">
        <v>705</v>
      </c>
      <c r="D13" s="43">
        <v>739</v>
      </c>
      <c r="E13" s="43">
        <v>750</v>
      </c>
      <c r="F13" s="44">
        <v>747</v>
      </c>
      <c r="G13" s="42">
        <v>727</v>
      </c>
      <c r="H13" s="42">
        <v>700</v>
      </c>
      <c r="I13" s="43">
        <v>711</v>
      </c>
      <c r="J13" s="42">
        <v>730</v>
      </c>
      <c r="K13" s="43">
        <v>721</v>
      </c>
      <c r="L13" s="45">
        <v>727</v>
      </c>
      <c r="M13" s="43">
        <v>721</v>
      </c>
      <c r="N13" s="43">
        <v>706</v>
      </c>
      <c r="O13" s="43"/>
      <c r="P13" s="46"/>
    </row>
    <row r="14" spans="1:16" s="19" customFormat="1" ht="12" customHeight="1">
      <c r="A14" s="20"/>
      <c r="B14" s="41" t="s">
        <v>25</v>
      </c>
      <c r="C14" s="42">
        <v>2187</v>
      </c>
      <c r="D14" s="43">
        <v>2220</v>
      </c>
      <c r="E14" s="43">
        <v>2180</v>
      </c>
      <c r="F14" s="44">
        <v>2107</v>
      </c>
      <c r="G14" s="42">
        <v>2036</v>
      </c>
      <c r="H14" s="42">
        <v>1978</v>
      </c>
      <c r="I14" s="43">
        <v>1967</v>
      </c>
      <c r="J14" s="42">
        <v>1981</v>
      </c>
      <c r="K14" s="43">
        <v>1959</v>
      </c>
      <c r="L14" s="45">
        <v>1995</v>
      </c>
      <c r="M14" s="43">
        <v>1878</v>
      </c>
      <c r="N14" s="43">
        <v>1845</v>
      </c>
      <c r="O14" s="43"/>
      <c r="P14" s="46"/>
    </row>
    <row r="15" spans="1:16" s="19" customFormat="1" ht="12" customHeight="1">
      <c r="A15" s="20"/>
      <c r="B15" s="41" t="s">
        <v>26</v>
      </c>
      <c r="C15" s="42">
        <v>133</v>
      </c>
      <c r="D15" s="43">
        <v>133</v>
      </c>
      <c r="E15" s="43">
        <v>131</v>
      </c>
      <c r="F15" s="44">
        <v>135</v>
      </c>
      <c r="G15" s="42">
        <v>135</v>
      </c>
      <c r="H15" s="42">
        <v>137</v>
      </c>
      <c r="I15" s="43">
        <v>136</v>
      </c>
      <c r="J15" s="42">
        <v>142</v>
      </c>
      <c r="K15" s="43">
        <v>134</v>
      </c>
      <c r="L15" s="45">
        <v>133</v>
      </c>
      <c r="M15" s="43">
        <v>131</v>
      </c>
      <c r="N15" s="43">
        <v>129</v>
      </c>
      <c r="O15" s="43"/>
      <c r="P15" s="47"/>
    </row>
    <row r="16" spans="1:16" s="19" customFormat="1" ht="12" customHeight="1">
      <c r="A16" s="20"/>
      <c r="B16" s="48" t="s">
        <v>27</v>
      </c>
      <c r="C16" s="49">
        <v>179</v>
      </c>
      <c r="D16" s="50">
        <v>179</v>
      </c>
      <c r="E16" s="50">
        <v>175</v>
      </c>
      <c r="F16" s="51">
        <v>164</v>
      </c>
      <c r="G16" s="49">
        <v>165</v>
      </c>
      <c r="H16" s="52">
        <v>162</v>
      </c>
      <c r="I16" s="53">
        <v>149</v>
      </c>
      <c r="J16" s="52">
        <v>160</v>
      </c>
      <c r="K16" s="53">
        <v>171</v>
      </c>
      <c r="L16" s="54">
        <v>175</v>
      </c>
      <c r="M16" s="53">
        <v>171</v>
      </c>
      <c r="N16" s="53">
        <v>165</v>
      </c>
      <c r="O16" s="53"/>
      <c r="P16" s="55"/>
    </row>
    <row r="17" spans="1:16" s="61" customFormat="1" ht="24" customHeight="1" thickBot="1">
      <c r="A17" s="56"/>
      <c r="B17" s="57" t="s">
        <v>28</v>
      </c>
      <c r="C17" s="58" t="s">
        <v>29</v>
      </c>
      <c r="D17" s="58">
        <v>8458</v>
      </c>
      <c r="E17" s="58">
        <v>8636</v>
      </c>
      <c r="F17" s="58">
        <v>8440</v>
      </c>
      <c r="G17" s="58">
        <v>8054</v>
      </c>
      <c r="H17" s="58">
        <v>8037</v>
      </c>
      <c r="I17" s="58">
        <v>8033</v>
      </c>
      <c r="J17" s="58">
        <v>8200</v>
      </c>
      <c r="K17" s="58">
        <v>8009</v>
      </c>
      <c r="L17" s="58">
        <v>7829</v>
      </c>
      <c r="M17" s="58">
        <v>7633</v>
      </c>
      <c r="N17" s="58">
        <v>7610</v>
      </c>
      <c r="O17" s="59">
        <v>7727</v>
      </c>
      <c r="P17" s="60"/>
    </row>
    <row r="18" spans="1:17" ht="18" customHeight="1">
      <c r="A18" s="20" t="s">
        <v>30</v>
      </c>
      <c r="B18" s="62" t="s">
        <v>31</v>
      </c>
      <c r="C18" s="28">
        <v>4464</v>
      </c>
      <c r="D18" s="29">
        <v>4593</v>
      </c>
      <c r="E18" s="29">
        <v>4373</v>
      </c>
      <c r="F18" s="30">
        <v>4157</v>
      </c>
      <c r="G18" s="29">
        <v>3954</v>
      </c>
      <c r="H18" s="30">
        <v>3927</v>
      </c>
      <c r="I18" s="29">
        <v>3971</v>
      </c>
      <c r="J18" s="30">
        <v>4098</v>
      </c>
      <c r="K18" s="29">
        <v>4112</v>
      </c>
      <c r="L18" s="29">
        <v>4105</v>
      </c>
      <c r="M18" s="32">
        <v>3887</v>
      </c>
      <c r="N18" s="32">
        <v>3682</v>
      </c>
      <c r="O18" s="28"/>
      <c r="P18" s="63"/>
      <c r="Q18" s="10"/>
    </row>
    <row r="19" spans="1:16" s="68" customFormat="1" ht="15" customHeight="1">
      <c r="A19" s="20"/>
      <c r="B19" s="64" t="s">
        <v>32</v>
      </c>
      <c r="C19" s="65">
        <v>57.77145075708554</v>
      </c>
      <c r="D19" s="65">
        <f aca="true" t="shared" si="4" ref="D19:N19">D18/D4*100</f>
        <v>58.20555062729692</v>
      </c>
      <c r="E19" s="65">
        <f t="shared" si="4"/>
        <v>57.65326301911667</v>
      </c>
      <c r="F19" s="65">
        <f t="shared" si="4"/>
        <v>57.48064159292036</v>
      </c>
      <c r="G19" s="65">
        <f t="shared" si="4"/>
        <v>57.454228421970356</v>
      </c>
      <c r="H19" s="65">
        <f t="shared" si="4"/>
        <v>57.49633967789165</v>
      </c>
      <c r="I19" s="65">
        <f t="shared" si="4"/>
        <v>58.30274555865511</v>
      </c>
      <c r="J19" s="65">
        <f t="shared" si="4"/>
        <v>58.66017749785285</v>
      </c>
      <c r="K19" s="65">
        <f t="shared" si="4"/>
        <v>58.86057829945606</v>
      </c>
      <c r="L19" s="65">
        <f t="shared" si="4"/>
        <v>59.31223811587921</v>
      </c>
      <c r="M19" s="65">
        <f t="shared" si="4"/>
        <v>59.53438505130955</v>
      </c>
      <c r="N19" s="65">
        <f t="shared" si="4"/>
        <v>59.262835989055205</v>
      </c>
      <c r="O19" s="66"/>
      <c r="P19" s="67"/>
    </row>
    <row r="20" spans="1:16" ht="18" customHeight="1">
      <c r="A20" s="20"/>
      <c r="B20" s="62" t="s">
        <v>19</v>
      </c>
      <c r="C20" s="28">
        <v>2456</v>
      </c>
      <c r="D20" s="29">
        <v>2451</v>
      </c>
      <c r="E20" s="29">
        <v>2307</v>
      </c>
      <c r="F20" s="30">
        <v>2248</v>
      </c>
      <c r="G20" s="29">
        <v>2225</v>
      </c>
      <c r="H20" s="30">
        <v>2288</v>
      </c>
      <c r="I20" s="29">
        <v>2413</v>
      </c>
      <c r="J20" s="30">
        <v>2584</v>
      </c>
      <c r="K20" s="29">
        <v>2612</v>
      </c>
      <c r="L20" s="29">
        <v>2589</v>
      </c>
      <c r="M20" s="32">
        <v>2412</v>
      </c>
      <c r="N20" s="32">
        <v>2258</v>
      </c>
      <c r="O20" s="28"/>
      <c r="P20" s="63"/>
    </row>
    <row r="21" spans="1:16" s="68" customFormat="1" ht="15" customHeight="1" thickBot="1">
      <c r="A21" s="20"/>
      <c r="B21" s="64" t="s">
        <v>33</v>
      </c>
      <c r="C21" s="65">
        <v>55.716878402903816</v>
      </c>
      <c r="D21" s="65">
        <f aca="true" t="shared" si="5" ref="D21:N21">D20/D6*100</f>
        <v>55.85688240656336</v>
      </c>
      <c r="E21" s="65">
        <f t="shared" si="5"/>
        <v>55.11227902532251</v>
      </c>
      <c r="F21" s="65">
        <f t="shared" si="5"/>
        <v>55.24698943229295</v>
      </c>
      <c r="G21" s="65">
        <f t="shared" si="5"/>
        <v>55.40338645418327</v>
      </c>
      <c r="H21" s="65">
        <f t="shared" si="5"/>
        <v>55.81849231519883</v>
      </c>
      <c r="I21" s="65">
        <f t="shared" si="5"/>
        <v>57.05840624261055</v>
      </c>
      <c r="J21" s="65">
        <f t="shared" si="5"/>
        <v>57.8076062639821</v>
      </c>
      <c r="K21" s="65">
        <f t="shared" si="5"/>
        <v>57.86442179884803</v>
      </c>
      <c r="L21" s="65">
        <f t="shared" si="5"/>
        <v>58.574660633484164</v>
      </c>
      <c r="M21" s="65">
        <f t="shared" si="5"/>
        <v>58.162527128044374</v>
      </c>
      <c r="N21" s="65">
        <f t="shared" si="5"/>
        <v>57.749360613810744</v>
      </c>
      <c r="O21" s="66"/>
      <c r="P21" s="69"/>
    </row>
    <row r="22" spans="1:16" ht="15" customHeight="1">
      <c r="A22" s="70" t="s">
        <v>34</v>
      </c>
      <c r="B22" s="71" t="s">
        <v>35</v>
      </c>
      <c r="C22" s="72">
        <v>761</v>
      </c>
      <c r="D22" s="73">
        <v>822</v>
      </c>
      <c r="E22" s="73">
        <v>779</v>
      </c>
      <c r="F22" s="74">
        <v>737</v>
      </c>
      <c r="G22" s="73">
        <v>663</v>
      </c>
      <c r="H22" s="74">
        <v>650</v>
      </c>
      <c r="I22" s="73">
        <v>709</v>
      </c>
      <c r="J22" s="74">
        <v>815</v>
      </c>
      <c r="K22" s="73">
        <v>761</v>
      </c>
      <c r="L22" s="73">
        <v>677</v>
      </c>
      <c r="M22" s="73">
        <v>683</v>
      </c>
      <c r="N22" s="73">
        <v>648</v>
      </c>
      <c r="O22" s="72"/>
      <c r="P22" s="75"/>
    </row>
    <row r="23" spans="1:16" s="61" customFormat="1" ht="9.75" customHeight="1">
      <c r="A23" s="76"/>
      <c r="B23" s="77" t="s">
        <v>36</v>
      </c>
      <c r="C23" s="22">
        <v>40</v>
      </c>
      <c r="D23" s="23">
        <f aca="true" t="shared" si="6" ref="D23:N23">D22-C22</f>
        <v>61</v>
      </c>
      <c r="E23" s="23">
        <f t="shared" si="6"/>
        <v>-43</v>
      </c>
      <c r="F23" s="23">
        <f t="shared" si="6"/>
        <v>-42</v>
      </c>
      <c r="G23" s="23">
        <f t="shared" si="6"/>
        <v>-74</v>
      </c>
      <c r="H23" s="23">
        <f t="shared" si="6"/>
        <v>-13</v>
      </c>
      <c r="I23" s="23">
        <f t="shared" si="6"/>
        <v>59</v>
      </c>
      <c r="J23" s="23">
        <f t="shared" si="6"/>
        <v>106</v>
      </c>
      <c r="K23" s="23">
        <f t="shared" si="6"/>
        <v>-54</v>
      </c>
      <c r="L23" s="23">
        <f t="shared" si="6"/>
        <v>-84</v>
      </c>
      <c r="M23" s="23">
        <f t="shared" si="6"/>
        <v>6</v>
      </c>
      <c r="N23" s="23">
        <f t="shared" si="6"/>
        <v>-35</v>
      </c>
      <c r="O23" s="78"/>
      <c r="P23" s="79"/>
    </row>
    <row r="24" spans="1:16" s="68" customFormat="1" ht="12" customHeight="1">
      <c r="A24" s="76"/>
      <c r="B24" s="64" t="s">
        <v>37</v>
      </c>
      <c r="C24" s="66">
        <v>9.848582891160865</v>
      </c>
      <c r="D24" s="66">
        <f aca="true" t="shared" si="7" ref="D24:N24">D22/D4*100</f>
        <v>10.416930680522114</v>
      </c>
      <c r="E24" s="66">
        <f t="shared" si="7"/>
        <v>10.27027027027027</v>
      </c>
      <c r="F24" s="66">
        <f t="shared" si="7"/>
        <v>10.190818584070795</v>
      </c>
      <c r="G24" s="66">
        <f t="shared" si="7"/>
        <v>9.63382737576286</v>
      </c>
      <c r="H24" s="66">
        <f t="shared" si="7"/>
        <v>9.51683748169839</v>
      </c>
      <c r="I24" s="66">
        <f t="shared" si="7"/>
        <v>10.409631478490677</v>
      </c>
      <c r="J24" s="66">
        <f t="shared" si="7"/>
        <v>11.666189521900945</v>
      </c>
      <c r="K24" s="66">
        <f t="shared" si="7"/>
        <v>10.893215001431434</v>
      </c>
      <c r="L24" s="66">
        <f t="shared" si="7"/>
        <v>9.781823435919664</v>
      </c>
      <c r="M24" s="66">
        <f t="shared" si="7"/>
        <v>10.461020064328382</v>
      </c>
      <c r="N24" s="66">
        <f t="shared" si="7"/>
        <v>10.429744084983101</v>
      </c>
      <c r="O24" s="66"/>
      <c r="P24" s="69"/>
    </row>
    <row r="25" spans="1:16" ht="15" customHeight="1">
      <c r="A25" s="76"/>
      <c r="B25" s="80" t="s">
        <v>19</v>
      </c>
      <c r="C25" s="28">
        <v>311</v>
      </c>
      <c r="D25" s="32">
        <v>332</v>
      </c>
      <c r="E25" s="32">
        <v>312</v>
      </c>
      <c r="F25" s="81">
        <v>312</v>
      </c>
      <c r="G25" s="32">
        <v>306</v>
      </c>
      <c r="H25" s="81">
        <v>285</v>
      </c>
      <c r="I25" s="32">
        <v>367</v>
      </c>
      <c r="J25" s="81">
        <v>453</v>
      </c>
      <c r="K25" s="32">
        <v>442</v>
      </c>
      <c r="L25" s="29">
        <v>391</v>
      </c>
      <c r="M25" s="32">
        <v>359</v>
      </c>
      <c r="N25" s="32">
        <v>316</v>
      </c>
      <c r="O25" s="28"/>
      <c r="P25" s="82"/>
    </row>
    <row r="26" spans="1:16" s="61" customFormat="1" ht="12" customHeight="1">
      <c r="A26" s="76"/>
      <c r="B26" s="77" t="s">
        <v>36</v>
      </c>
      <c r="C26" s="22">
        <v>-43</v>
      </c>
      <c r="D26" s="23">
        <f aca="true" t="shared" si="8" ref="D26:N26">D25-C25</f>
        <v>21</v>
      </c>
      <c r="E26" s="23">
        <f t="shared" si="8"/>
        <v>-20</v>
      </c>
      <c r="F26" s="23">
        <f t="shared" si="8"/>
        <v>0</v>
      </c>
      <c r="G26" s="23">
        <f t="shared" si="8"/>
        <v>-6</v>
      </c>
      <c r="H26" s="23">
        <f t="shared" si="8"/>
        <v>-21</v>
      </c>
      <c r="I26" s="23">
        <f t="shared" si="8"/>
        <v>82</v>
      </c>
      <c r="J26" s="23">
        <f t="shared" si="8"/>
        <v>86</v>
      </c>
      <c r="K26" s="23">
        <f t="shared" si="8"/>
        <v>-11</v>
      </c>
      <c r="L26" s="23">
        <f t="shared" si="8"/>
        <v>-51</v>
      </c>
      <c r="M26" s="23">
        <f t="shared" si="8"/>
        <v>-32</v>
      </c>
      <c r="N26" s="23">
        <f t="shared" si="8"/>
        <v>-43</v>
      </c>
      <c r="O26" s="78"/>
      <c r="P26" s="83"/>
    </row>
    <row r="27" spans="1:16" s="68" customFormat="1" ht="12" customHeight="1">
      <c r="A27" s="76"/>
      <c r="B27" s="84" t="s">
        <v>33</v>
      </c>
      <c r="C27" s="85">
        <v>7.055353901996369</v>
      </c>
      <c r="D27" s="85">
        <f aca="true" t="shared" si="9" ref="D27:N27">D25/D6*100</f>
        <v>7.566089334548769</v>
      </c>
      <c r="E27" s="85">
        <f t="shared" si="9"/>
        <v>7.453416149068323</v>
      </c>
      <c r="F27" s="85">
        <f t="shared" si="9"/>
        <v>7.667731629392971</v>
      </c>
      <c r="G27" s="85">
        <f t="shared" si="9"/>
        <v>7.6195219123505975</v>
      </c>
      <c r="H27" s="85">
        <f t="shared" si="9"/>
        <v>6.952915345206148</v>
      </c>
      <c r="I27" s="85">
        <f t="shared" si="9"/>
        <v>8.67817450934027</v>
      </c>
      <c r="J27" s="85">
        <f t="shared" si="9"/>
        <v>10.134228187919463</v>
      </c>
      <c r="K27" s="85">
        <f t="shared" si="9"/>
        <v>9.791758972086841</v>
      </c>
      <c r="L27" s="85">
        <f t="shared" si="9"/>
        <v>8.846153846153847</v>
      </c>
      <c r="M27" s="85">
        <f t="shared" si="9"/>
        <v>8.656860380998312</v>
      </c>
      <c r="N27" s="85">
        <f t="shared" si="9"/>
        <v>8.081841432225064</v>
      </c>
      <c r="O27" s="85"/>
      <c r="P27" s="86"/>
    </row>
    <row r="28" spans="1:16" s="68" customFormat="1" ht="24" customHeight="1" thickBot="1">
      <c r="A28" s="87"/>
      <c r="B28" s="88" t="s">
        <v>38</v>
      </c>
      <c r="C28" s="89" t="s">
        <v>29</v>
      </c>
      <c r="D28" s="89">
        <v>1201</v>
      </c>
      <c r="E28" s="89">
        <v>1090</v>
      </c>
      <c r="F28" s="89">
        <v>982</v>
      </c>
      <c r="G28" s="89">
        <v>857</v>
      </c>
      <c r="H28" s="89">
        <v>817</v>
      </c>
      <c r="I28" s="89">
        <v>876</v>
      </c>
      <c r="J28" s="89">
        <v>936</v>
      </c>
      <c r="K28" s="89">
        <v>895</v>
      </c>
      <c r="L28" s="89">
        <v>840</v>
      </c>
      <c r="M28" s="89">
        <v>755</v>
      </c>
      <c r="N28" s="89">
        <v>721</v>
      </c>
      <c r="O28" s="89">
        <v>761</v>
      </c>
      <c r="P28" s="90"/>
    </row>
    <row r="29" spans="1:16" s="68" customFormat="1" ht="18" customHeight="1">
      <c r="A29" s="91" t="s">
        <v>39</v>
      </c>
      <c r="B29" s="92" t="s">
        <v>40</v>
      </c>
      <c r="C29" s="93">
        <v>334</v>
      </c>
      <c r="D29" s="94">
        <v>573</v>
      </c>
      <c r="E29" s="94">
        <v>379</v>
      </c>
      <c r="F29" s="94">
        <v>409</v>
      </c>
      <c r="G29" s="94">
        <v>572</v>
      </c>
      <c r="H29" s="94">
        <v>366</v>
      </c>
      <c r="I29" s="94">
        <v>283</v>
      </c>
      <c r="J29" s="94">
        <v>307</v>
      </c>
      <c r="K29" s="94">
        <v>531</v>
      </c>
      <c r="L29" s="94">
        <v>596</v>
      </c>
      <c r="M29" s="94">
        <v>559</v>
      </c>
      <c r="N29" s="94">
        <v>494</v>
      </c>
      <c r="O29" s="93"/>
      <c r="P29" s="95">
        <f>D29+E29+F29+G29+H29+I29+J29+K29+L29+M29+N29+O29</f>
        <v>5069</v>
      </c>
    </row>
    <row r="30" spans="1:16" s="68" customFormat="1" ht="15" customHeight="1" thickBot="1">
      <c r="A30" s="96"/>
      <c r="B30" s="97" t="s">
        <v>41</v>
      </c>
      <c r="C30" s="98">
        <v>232</v>
      </c>
      <c r="D30" s="99">
        <v>122</v>
      </c>
      <c r="E30" s="99">
        <v>166</v>
      </c>
      <c r="F30" s="99">
        <v>211</v>
      </c>
      <c r="G30" s="99">
        <v>464</v>
      </c>
      <c r="H30" s="99">
        <v>223</v>
      </c>
      <c r="I30" s="99">
        <v>166</v>
      </c>
      <c r="J30" s="99">
        <v>296</v>
      </c>
      <c r="K30" s="99">
        <v>370</v>
      </c>
      <c r="L30" s="99">
        <v>497</v>
      </c>
      <c r="M30" s="99">
        <v>368</v>
      </c>
      <c r="N30" s="99">
        <v>347</v>
      </c>
      <c r="O30" s="98">
        <v>334</v>
      </c>
      <c r="P30" s="100">
        <f>D30+E30+F30+G30+H30+I30+J30+K30+L30+M30+N30+O30</f>
        <v>3564</v>
      </c>
    </row>
    <row r="31" spans="1:16" s="19" customFormat="1" ht="15" customHeight="1">
      <c r="A31" s="101" t="s">
        <v>42</v>
      </c>
      <c r="B31" s="102" t="s">
        <v>43</v>
      </c>
      <c r="C31" s="103">
        <v>567</v>
      </c>
      <c r="D31" s="104">
        <f aca="true" t="shared" si="10" ref="D31:N31">C4+D37-D4</f>
        <v>630</v>
      </c>
      <c r="E31" s="104">
        <f t="shared" si="10"/>
        <v>853</v>
      </c>
      <c r="F31" s="104">
        <f t="shared" si="10"/>
        <v>950</v>
      </c>
      <c r="G31" s="104">
        <f t="shared" si="10"/>
        <v>907</v>
      </c>
      <c r="H31" s="104">
        <f t="shared" si="10"/>
        <v>837</v>
      </c>
      <c r="I31" s="104">
        <f t="shared" si="10"/>
        <v>917</v>
      </c>
      <c r="J31" s="104">
        <f t="shared" si="10"/>
        <v>792</v>
      </c>
      <c r="K31" s="104">
        <f t="shared" si="10"/>
        <v>793</v>
      </c>
      <c r="L31" s="104">
        <f t="shared" si="10"/>
        <v>962</v>
      </c>
      <c r="M31" s="104">
        <f t="shared" si="10"/>
        <v>1166</v>
      </c>
      <c r="N31" s="104">
        <f t="shared" si="10"/>
        <v>855</v>
      </c>
      <c r="O31" s="104"/>
      <c r="P31" s="105">
        <f>D31+E31+F31+G31+H31+I31+J31+K31+L31+M31+N31+O31</f>
        <v>9662</v>
      </c>
    </row>
    <row r="32" spans="1:16" s="26" customFormat="1" ht="9.75" customHeight="1">
      <c r="A32" s="101"/>
      <c r="B32" s="106" t="s">
        <v>36</v>
      </c>
      <c r="C32" s="22">
        <v>-150</v>
      </c>
      <c r="D32" s="23">
        <f aca="true" t="shared" si="11" ref="D32:N32">D31-C31</f>
        <v>63</v>
      </c>
      <c r="E32" s="23">
        <f t="shared" si="11"/>
        <v>223</v>
      </c>
      <c r="F32" s="23">
        <f t="shared" si="11"/>
        <v>97</v>
      </c>
      <c r="G32" s="23">
        <f t="shared" si="11"/>
        <v>-43</v>
      </c>
      <c r="H32" s="23">
        <f t="shared" si="11"/>
        <v>-70</v>
      </c>
      <c r="I32" s="23">
        <f t="shared" si="11"/>
        <v>80</v>
      </c>
      <c r="J32" s="23">
        <f t="shared" si="11"/>
        <v>-125</v>
      </c>
      <c r="K32" s="23">
        <f t="shared" si="11"/>
        <v>1</v>
      </c>
      <c r="L32" s="23">
        <f t="shared" si="11"/>
        <v>169</v>
      </c>
      <c r="M32" s="23">
        <f t="shared" si="11"/>
        <v>204</v>
      </c>
      <c r="N32" s="23">
        <f t="shared" si="11"/>
        <v>-311</v>
      </c>
      <c r="O32" s="107"/>
      <c r="P32" s="108"/>
    </row>
    <row r="33" spans="1:16" s="19" customFormat="1" ht="15" customHeight="1">
      <c r="A33" s="101"/>
      <c r="B33" s="102" t="s">
        <v>44</v>
      </c>
      <c r="C33" s="103">
        <v>294</v>
      </c>
      <c r="D33" s="104">
        <f aca="true" t="shared" si="12" ref="D33:N33">C6+D39-D6</f>
        <v>342</v>
      </c>
      <c r="E33" s="104">
        <f t="shared" si="12"/>
        <v>454</v>
      </c>
      <c r="F33" s="104">
        <f t="shared" si="12"/>
        <v>424</v>
      </c>
      <c r="G33" s="104">
        <f t="shared" si="12"/>
        <v>337</v>
      </c>
      <c r="H33" s="104">
        <f t="shared" si="12"/>
        <v>335</v>
      </c>
      <c r="I33" s="104">
        <f t="shared" si="12"/>
        <v>349</v>
      </c>
      <c r="J33" s="104">
        <f t="shared" si="12"/>
        <v>295</v>
      </c>
      <c r="K33" s="104">
        <f t="shared" si="12"/>
        <v>378</v>
      </c>
      <c r="L33" s="104">
        <f t="shared" si="12"/>
        <v>533</v>
      </c>
      <c r="M33" s="104">
        <f t="shared" si="12"/>
        <v>611</v>
      </c>
      <c r="N33" s="104">
        <f t="shared" si="12"/>
        <v>439</v>
      </c>
      <c r="O33" s="104"/>
      <c r="P33" s="105">
        <f>D33+E33+F33+G33+H33+I33+J33+K33+L33+M33+N33+O33</f>
        <v>4497</v>
      </c>
    </row>
    <row r="34" spans="1:16" s="26" customFormat="1" ht="9.75" customHeight="1">
      <c r="A34" s="101"/>
      <c r="B34" s="106" t="s">
        <v>36</v>
      </c>
      <c r="C34" s="22">
        <v>-29</v>
      </c>
      <c r="D34" s="23">
        <f aca="true" t="shared" si="13" ref="D34:N34">D33-C33</f>
        <v>48</v>
      </c>
      <c r="E34" s="23">
        <f t="shared" si="13"/>
        <v>112</v>
      </c>
      <c r="F34" s="23">
        <f t="shared" si="13"/>
        <v>-30</v>
      </c>
      <c r="G34" s="23">
        <f t="shared" si="13"/>
        <v>-87</v>
      </c>
      <c r="H34" s="23">
        <f t="shared" si="13"/>
        <v>-2</v>
      </c>
      <c r="I34" s="23">
        <f t="shared" si="13"/>
        <v>14</v>
      </c>
      <c r="J34" s="23">
        <f t="shared" si="13"/>
        <v>-54</v>
      </c>
      <c r="K34" s="23">
        <f t="shared" si="13"/>
        <v>83</v>
      </c>
      <c r="L34" s="23">
        <f t="shared" si="13"/>
        <v>155</v>
      </c>
      <c r="M34" s="23">
        <f t="shared" si="13"/>
        <v>78</v>
      </c>
      <c r="N34" s="23">
        <f t="shared" si="13"/>
        <v>-172</v>
      </c>
      <c r="O34" s="107"/>
      <c r="P34" s="109"/>
    </row>
    <row r="35" spans="1:16" s="115" customFormat="1" ht="15" customHeight="1">
      <c r="A35" s="101"/>
      <c r="B35" s="110" t="s">
        <v>45</v>
      </c>
      <c r="C35" s="111">
        <v>349</v>
      </c>
      <c r="D35" s="112">
        <v>460</v>
      </c>
      <c r="E35" s="112">
        <v>616</v>
      </c>
      <c r="F35" s="113">
        <v>532</v>
      </c>
      <c r="G35" s="112">
        <v>573</v>
      </c>
      <c r="H35" s="113">
        <v>460</v>
      </c>
      <c r="I35" s="112">
        <v>441</v>
      </c>
      <c r="J35" s="113">
        <v>339</v>
      </c>
      <c r="K35" s="111">
        <v>385</v>
      </c>
      <c r="L35" s="111">
        <v>609</v>
      </c>
      <c r="M35" s="111">
        <v>630</v>
      </c>
      <c r="N35" s="111">
        <v>530</v>
      </c>
      <c r="O35" s="111"/>
      <c r="P35" s="114">
        <f>D35+E35+F35+G35+H35+I35+J35+K35+L35+M35+N35+O35</f>
        <v>5575</v>
      </c>
    </row>
    <row r="36" spans="1:16" s="122" customFormat="1" ht="18.75" customHeight="1" thickBot="1">
      <c r="A36" s="116"/>
      <c r="B36" s="117" t="s">
        <v>46</v>
      </c>
      <c r="C36" s="118" t="s">
        <v>29</v>
      </c>
      <c r="D36" s="119">
        <v>615</v>
      </c>
      <c r="E36" s="119">
        <v>552</v>
      </c>
      <c r="F36" s="120">
        <v>801</v>
      </c>
      <c r="G36" s="119">
        <v>784</v>
      </c>
      <c r="H36" s="120">
        <v>609</v>
      </c>
      <c r="I36" s="119">
        <v>515</v>
      </c>
      <c r="J36" s="120">
        <v>777</v>
      </c>
      <c r="K36" s="119">
        <v>559</v>
      </c>
      <c r="L36" s="119">
        <v>850</v>
      </c>
      <c r="M36" s="119">
        <v>1116</v>
      </c>
      <c r="N36" s="119">
        <v>889</v>
      </c>
      <c r="O36" s="118">
        <v>652</v>
      </c>
      <c r="P36" s="121">
        <f>D36+E36+F36+G36+H36+I36+J36+K36+L36+M36+N36+O36</f>
        <v>8719</v>
      </c>
    </row>
    <row r="37" spans="1:16" s="19" customFormat="1" ht="15" customHeight="1">
      <c r="A37" s="101" t="s">
        <v>47</v>
      </c>
      <c r="B37" s="103" t="s">
        <v>48</v>
      </c>
      <c r="C37" s="123">
        <v>684</v>
      </c>
      <c r="D37" s="124">
        <v>794</v>
      </c>
      <c r="E37" s="124">
        <v>547</v>
      </c>
      <c r="F37" s="103">
        <v>597</v>
      </c>
      <c r="G37" s="124">
        <v>557</v>
      </c>
      <c r="H37" s="103">
        <v>785</v>
      </c>
      <c r="I37" s="124">
        <v>898</v>
      </c>
      <c r="J37" s="103">
        <v>967</v>
      </c>
      <c r="K37" s="123">
        <v>793</v>
      </c>
      <c r="L37" s="123">
        <v>897</v>
      </c>
      <c r="M37" s="123">
        <v>774</v>
      </c>
      <c r="N37" s="123">
        <v>539</v>
      </c>
      <c r="O37" s="123"/>
      <c r="P37" s="105">
        <f>D37+E37+F37+G37+H37+I37+J37+K37+L37+M37+N37+O37</f>
        <v>8148</v>
      </c>
    </row>
    <row r="38" spans="1:16" s="26" customFormat="1" ht="11.25" customHeight="1">
      <c r="A38" s="101"/>
      <c r="B38" s="125" t="s">
        <v>36</v>
      </c>
      <c r="C38" s="22">
        <v>-10</v>
      </c>
      <c r="D38" s="126">
        <f aca="true" t="shared" si="14" ref="D38:N38">D37-C37</f>
        <v>110</v>
      </c>
      <c r="E38" s="126">
        <f t="shared" si="14"/>
        <v>-247</v>
      </c>
      <c r="F38" s="126">
        <f t="shared" si="14"/>
        <v>50</v>
      </c>
      <c r="G38" s="126">
        <f t="shared" si="14"/>
        <v>-40</v>
      </c>
      <c r="H38" s="126">
        <f t="shared" si="14"/>
        <v>228</v>
      </c>
      <c r="I38" s="126">
        <f t="shared" si="14"/>
        <v>113</v>
      </c>
      <c r="J38" s="126">
        <f t="shared" si="14"/>
        <v>69</v>
      </c>
      <c r="K38" s="126">
        <f t="shared" si="14"/>
        <v>-174</v>
      </c>
      <c r="L38" s="126">
        <f t="shared" si="14"/>
        <v>104</v>
      </c>
      <c r="M38" s="126">
        <f t="shared" si="14"/>
        <v>-123</v>
      </c>
      <c r="N38" s="126">
        <f t="shared" si="14"/>
        <v>-235</v>
      </c>
      <c r="O38" s="23"/>
      <c r="P38" s="108"/>
    </row>
    <row r="39" spans="1:16" s="130" customFormat="1" ht="15" customHeight="1">
      <c r="A39" s="101"/>
      <c r="B39" s="103" t="s">
        <v>44</v>
      </c>
      <c r="C39" s="127">
        <v>227</v>
      </c>
      <c r="D39" s="128">
        <v>322</v>
      </c>
      <c r="E39" s="128">
        <v>252</v>
      </c>
      <c r="F39" s="129">
        <v>307</v>
      </c>
      <c r="G39" s="128">
        <v>284</v>
      </c>
      <c r="H39" s="129">
        <v>418</v>
      </c>
      <c r="I39" s="128">
        <v>479</v>
      </c>
      <c r="J39" s="129">
        <v>536</v>
      </c>
      <c r="K39" s="127">
        <v>422</v>
      </c>
      <c r="L39" s="127">
        <v>439</v>
      </c>
      <c r="M39" s="127">
        <v>338</v>
      </c>
      <c r="N39" s="127">
        <v>202</v>
      </c>
      <c r="O39" s="127"/>
      <c r="P39" s="105">
        <f>D39+E39+F39+G39+H39+I39+J39+K39+L39+M39+N39+O39</f>
        <v>3999</v>
      </c>
    </row>
    <row r="40" spans="1:16" s="26" customFormat="1" ht="11.25" customHeight="1">
      <c r="A40" s="101"/>
      <c r="B40" s="125" t="s">
        <v>36</v>
      </c>
      <c r="C40" s="22">
        <v>-41</v>
      </c>
      <c r="D40" s="126">
        <f aca="true" t="shared" si="15" ref="D40:N40">D39-C39</f>
        <v>95</v>
      </c>
      <c r="E40" s="126">
        <f t="shared" si="15"/>
        <v>-70</v>
      </c>
      <c r="F40" s="126">
        <f t="shared" si="15"/>
        <v>55</v>
      </c>
      <c r="G40" s="126">
        <f t="shared" si="15"/>
        <v>-23</v>
      </c>
      <c r="H40" s="126">
        <f t="shared" si="15"/>
        <v>134</v>
      </c>
      <c r="I40" s="126">
        <f t="shared" si="15"/>
        <v>61</v>
      </c>
      <c r="J40" s="126">
        <f t="shared" si="15"/>
        <v>57</v>
      </c>
      <c r="K40" s="126">
        <f t="shared" si="15"/>
        <v>-114</v>
      </c>
      <c r="L40" s="126">
        <f t="shared" si="15"/>
        <v>17</v>
      </c>
      <c r="M40" s="126">
        <f t="shared" si="15"/>
        <v>-101</v>
      </c>
      <c r="N40" s="126">
        <f t="shared" si="15"/>
        <v>-136</v>
      </c>
      <c r="O40" s="23"/>
      <c r="P40" s="109"/>
    </row>
    <row r="41" spans="1:16" s="133" customFormat="1" ht="21" customHeight="1" thickBot="1">
      <c r="A41" s="116"/>
      <c r="B41" s="131" t="s">
        <v>49</v>
      </c>
      <c r="C41" s="132" t="s">
        <v>29</v>
      </c>
      <c r="D41" s="132">
        <v>778</v>
      </c>
      <c r="E41" s="132">
        <v>574</v>
      </c>
      <c r="F41" s="132">
        <v>509</v>
      </c>
      <c r="G41" s="132">
        <v>492</v>
      </c>
      <c r="H41" s="132">
        <v>651</v>
      </c>
      <c r="I41" s="132">
        <v>1061</v>
      </c>
      <c r="J41" s="132">
        <v>980</v>
      </c>
      <c r="K41" s="132">
        <v>628</v>
      </c>
      <c r="L41" s="132">
        <v>677</v>
      </c>
      <c r="M41" s="132">
        <v>650</v>
      </c>
      <c r="N41" s="132">
        <v>712</v>
      </c>
      <c r="O41" s="132">
        <v>821</v>
      </c>
      <c r="P41" s="121">
        <f>D41+E41+F41+G41+H41+I41+J41+K41+L41+M41+N41+O41</f>
        <v>8533</v>
      </c>
    </row>
    <row r="42" ht="12" customHeight="1" thickBot="1">
      <c r="E42" s="134"/>
    </row>
    <row r="43" spans="1:13" ht="16.5" customHeight="1">
      <c r="A43" s="135" t="s">
        <v>1</v>
      </c>
      <c r="B43" s="136"/>
      <c r="C43" s="137" t="s">
        <v>50</v>
      </c>
      <c r="D43" s="138"/>
      <c r="E43" s="138"/>
      <c r="F43" s="138"/>
      <c r="G43" s="138"/>
      <c r="H43" s="139"/>
      <c r="I43" s="140"/>
      <c r="J43" s="141"/>
      <c r="K43" s="141"/>
      <c r="L43" s="141"/>
      <c r="M43" s="141"/>
    </row>
    <row r="44" spans="1:13" ht="21" customHeight="1" thickBot="1">
      <c r="A44" s="142"/>
      <c r="B44" s="143"/>
      <c r="C44" s="144" t="s">
        <v>80</v>
      </c>
      <c r="D44" s="145"/>
      <c r="E44" s="144" t="s">
        <v>81</v>
      </c>
      <c r="F44" s="145"/>
      <c r="G44" s="146" t="s">
        <v>51</v>
      </c>
      <c r="H44" s="147"/>
      <c r="I44" s="148"/>
      <c r="J44" s="149"/>
      <c r="K44" s="149"/>
      <c r="L44" s="150"/>
      <c r="M44" s="150"/>
    </row>
    <row r="45" spans="1:13" ht="17.25" customHeight="1">
      <c r="A45" s="151" t="s">
        <v>52</v>
      </c>
      <c r="B45" s="152"/>
      <c r="C45" s="153">
        <v>15.1</v>
      </c>
      <c r="D45" s="154"/>
      <c r="E45" s="153">
        <v>14.9</v>
      </c>
      <c r="F45" s="154"/>
      <c r="G45" s="155">
        <f>E45-C45</f>
        <v>-0.1999999999999993</v>
      </c>
      <c r="H45" s="156"/>
      <c r="I45" s="157"/>
      <c r="J45" s="158"/>
      <c r="K45" s="158"/>
      <c r="L45" s="159"/>
      <c r="M45" s="159"/>
    </row>
    <row r="46" spans="1:13" ht="17.25" customHeight="1" thickBot="1">
      <c r="A46" s="160" t="s">
        <v>53</v>
      </c>
      <c r="B46" s="161"/>
      <c r="C46" s="162">
        <v>12.1</v>
      </c>
      <c r="D46" s="163"/>
      <c r="E46" s="162">
        <v>11.8</v>
      </c>
      <c r="F46" s="163"/>
      <c r="G46" s="164">
        <f>E46-C46</f>
        <v>-0.29999999999999893</v>
      </c>
      <c r="H46" s="165"/>
      <c r="I46" s="157"/>
      <c r="J46" s="158"/>
      <c r="K46" s="158"/>
      <c r="L46" s="159"/>
      <c r="M46" s="159"/>
    </row>
    <row r="47" spans="1:13" ht="17.25" customHeight="1" thickBot="1">
      <c r="A47" s="166" t="s">
        <v>54</v>
      </c>
      <c r="B47" s="167"/>
      <c r="C47" s="168">
        <v>19.3</v>
      </c>
      <c r="D47" s="169"/>
      <c r="E47" s="168">
        <v>18.6</v>
      </c>
      <c r="F47" s="169"/>
      <c r="G47" s="170">
        <f>E47-C47</f>
        <v>-0.6999999999999993</v>
      </c>
      <c r="H47" s="171"/>
      <c r="I47" s="157"/>
      <c r="J47" s="158"/>
      <c r="K47" s="158"/>
      <c r="L47" s="159"/>
      <c r="M47" s="159"/>
    </row>
  </sheetData>
  <mergeCells count="24">
    <mergeCell ref="A47:B47"/>
    <mergeCell ref="C47:D47"/>
    <mergeCell ref="E47:F47"/>
    <mergeCell ref="G47:H47"/>
    <mergeCell ref="A46:B46"/>
    <mergeCell ref="C46:D46"/>
    <mergeCell ref="E46:F46"/>
    <mergeCell ref="G46:H46"/>
    <mergeCell ref="A45:B45"/>
    <mergeCell ref="C45:D45"/>
    <mergeCell ref="E45:F45"/>
    <mergeCell ref="G45:H45"/>
    <mergeCell ref="A37:A41"/>
    <mergeCell ref="A43:B44"/>
    <mergeCell ref="C44:D44"/>
    <mergeCell ref="E44:F44"/>
    <mergeCell ref="C43:H43"/>
    <mergeCell ref="G44:H44"/>
    <mergeCell ref="A29:A30"/>
    <mergeCell ref="A31:A36"/>
    <mergeCell ref="A4:A17"/>
    <mergeCell ref="A1:P2"/>
    <mergeCell ref="A18:A21"/>
    <mergeCell ref="A22:A28"/>
  </mergeCells>
  <printOptions/>
  <pageMargins left="0.3937007874015748" right="0.3937007874015748" top="0.4330708661417323" bottom="0.31496062992125984" header="0.11811023622047245" footer="0.11811023622047245"/>
  <pageSetup cellComments="asDisplayed"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3">
    <pageSetUpPr fitToPage="1"/>
  </sheetPr>
  <dimension ref="A1:AC20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3"/>
      <c r="AA1" s="174"/>
      <c r="AB1" s="174"/>
      <c r="AC1" s="174"/>
    </row>
    <row r="2" spans="1:29" ht="25.5" customHeight="1">
      <c r="A2" s="175" t="s">
        <v>56</v>
      </c>
      <c r="B2" s="176" t="s">
        <v>144</v>
      </c>
      <c r="C2" s="177" t="s">
        <v>57</v>
      </c>
      <c r="D2" s="178" t="s">
        <v>58</v>
      </c>
      <c r="E2" s="179"/>
      <c r="F2" s="180"/>
      <c r="G2" s="181" t="s">
        <v>59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3"/>
      <c r="Y2" s="184" t="s">
        <v>60</v>
      </c>
      <c r="Z2" s="177" t="s">
        <v>61</v>
      </c>
      <c r="AA2" s="185"/>
      <c r="AB2" s="186" t="s">
        <v>59</v>
      </c>
      <c r="AC2" s="187"/>
    </row>
    <row r="3" spans="1:29" ht="57" customHeight="1">
      <c r="A3" s="188"/>
      <c r="B3" s="189"/>
      <c r="C3" s="190"/>
      <c r="D3" s="191"/>
      <c r="E3" s="192"/>
      <c r="F3" s="193"/>
      <c r="G3" s="194" t="s">
        <v>62</v>
      </c>
      <c r="H3" s="195"/>
      <c r="I3" s="196" t="s">
        <v>63</v>
      </c>
      <c r="J3" s="197"/>
      <c r="K3" s="198" t="s">
        <v>23</v>
      </c>
      <c r="L3" s="195"/>
      <c r="M3" s="196" t="s">
        <v>22</v>
      </c>
      <c r="N3" s="199"/>
      <c r="O3" s="196" t="s">
        <v>64</v>
      </c>
      <c r="P3" s="199"/>
      <c r="Q3" s="196" t="s">
        <v>25</v>
      </c>
      <c r="R3" s="199"/>
      <c r="S3" s="196" t="s">
        <v>65</v>
      </c>
      <c r="T3" s="199"/>
      <c r="U3" s="196" t="s">
        <v>66</v>
      </c>
      <c r="V3" s="199"/>
      <c r="W3" s="196" t="s">
        <v>67</v>
      </c>
      <c r="X3" s="199"/>
      <c r="Y3" s="200"/>
      <c r="Z3" s="201"/>
      <c r="AA3" s="202"/>
      <c r="AB3" s="203" t="s">
        <v>68</v>
      </c>
      <c r="AC3" s="204"/>
    </row>
    <row r="4" spans="1:29" ht="17.25" customHeight="1" thickBot="1">
      <c r="A4" s="205"/>
      <c r="B4" s="206"/>
      <c r="C4" s="207"/>
      <c r="D4" s="208" t="s">
        <v>15</v>
      </c>
      <c r="E4" s="209"/>
      <c r="F4" s="210" t="s">
        <v>69</v>
      </c>
      <c r="G4" s="211" t="s">
        <v>15</v>
      </c>
      <c r="H4" s="212" t="s">
        <v>69</v>
      </c>
      <c r="I4" s="213" t="s">
        <v>15</v>
      </c>
      <c r="J4" s="214" t="s">
        <v>69</v>
      </c>
      <c r="K4" s="213" t="s">
        <v>15</v>
      </c>
      <c r="L4" s="214" t="s">
        <v>69</v>
      </c>
      <c r="M4" s="215" t="s">
        <v>15</v>
      </c>
      <c r="N4" s="216" t="s">
        <v>69</v>
      </c>
      <c r="O4" s="214" t="s">
        <v>15</v>
      </c>
      <c r="P4" s="216" t="s">
        <v>69</v>
      </c>
      <c r="Q4" s="214" t="s">
        <v>15</v>
      </c>
      <c r="R4" s="216" t="s">
        <v>69</v>
      </c>
      <c r="S4" s="214" t="s">
        <v>15</v>
      </c>
      <c r="T4" s="216" t="s">
        <v>69</v>
      </c>
      <c r="U4" s="214" t="s">
        <v>15</v>
      </c>
      <c r="V4" s="216" t="s">
        <v>69</v>
      </c>
      <c r="W4" s="214" t="s">
        <v>15</v>
      </c>
      <c r="X4" s="216" t="s">
        <v>69</v>
      </c>
      <c r="Y4" s="217"/>
      <c r="Z4" s="218" t="s">
        <v>15</v>
      </c>
      <c r="AA4" s="219" t="s">
        <v>69</v>
      </c>
      <c r="AB4" s="218" t="s">
        <v>15</v>
      </c>
      <c r="AC4" s="220" t="s">
        <v>69</v>
      </c>
    </row>
    <row r="5" spans="1:29" s="231" customFormat="1" ht="30.75" customHeight="1">
      <c r="A5" s="221" t="s">
        <v>70</v>
      </c>
      <c r="B5" s="222">
        <v>30564</v>
      </c>
      <c r="C5" s="223">
        <f aca="true" t="shared" si="0" ref="C5:C14">D5*1000/B5</f>
        <v>67.00693626488679</v>
      </c>
      <c r="D5" s="224">
        <v>2048</v>
      </c>
      <c r="E5" s="224">
        <v>2271</v>
      </c>
      <c r="F5" s="225">
        <v>1330</v>
      </c>
      <c r="G5" s="226">
        <v>196</v>
      </c>
      <c r="H5" s="227">
        <v>101</v>
      </c>
      <c r="I5" s="227">
        <v>0</v>
      </c>
      <c r="J5" s="227">
        <v>0</v>
      </c>
      <c r="K5" s="227">
        <v>1385</v>
      </c>
      <c r="L5" s="227">
        <v>974</v>
      </c>
      <c r="M5" s="227">
        <v>516</v>
      </c>
      <c r="N5" s="228">
        <v>325</v>
      </c>
      <c r="O5" s="228">
        <v>273</v>
      </c>
      <c r="P5" s="228">
        <v>169</v>
      </c>
      <c r="Q5" s="227">
        <v>602</v>
      </c>
      <c r="R5" s="228">
        <v>417</v>
      </c>
      <c r="S5" s="227">
        <v>140</v>
      </c>
      <c r="T5" s="228">
        <v>97</v>
      </c>
      <c r="U5" s="227">
        <v>65</v>
      </c>
      <c r="V5" s="228">
        <v>64</v>
      </c>
      <c r="W5" s="227">
        <v>90</v>
      </c>
      <c r="X5" s="228">
        <v>44</v>
      </c>
      <c r="Y5" s="229">
        <f aca="true" t="shared" si="1" ref="Y5:Y14">D5-E5</f>
        <v>-223</v>
      </c>
      <c r="Z5" s="227">
        <v>81</v>
      </c>
      <c r="AA5" s="228">
        <v>44</v>
      </c>
      <c r="AB5" s="227">
        <v>49</v>
      </c>
      <c r="AC5" s="230">
        <v>21</v>
      </c>
    </row>
    <row r="6" spans="1:29" ht="30" customHeight="1">
      <c r="A6" s="232" t="s">
        <v>71</v>
      </c>
      <c r="B6" s="233">
        <v>6193</v>
      </c>
      <c r="C6" s="223">
        <f t="shared" si="0"/>
        <v>78.63717099951558</v>
      </c>
      <c r="D6" s="234">
        <v>487</v>
      </c>
      <c r="E6" s="234">
        <v>548</v>
      </c>
      <c r="F6" s="235">
        <v>292</v>
      </c>
      <c r="G6" s="236">
        <v>65</v>
      </c>
      <c r="H6" s="237">
        <v>34</v>
      </c>
      <c r="I6" s="237">
        <v>487</v>
      </c>
      <c r="J6" s="238">
        <v>292</v>
      </c>
      <c r="K6" s="238">
        <v>315</v>
      </c>
      <c r="L6" s="238">
        <v>201</v>
      </c>
      <c r="M6" s="238">
        <v>126</v>
      </c>
      <c r="N6" s="239">
        <v>75</v>
      </c>
      <c r="O6" s="239">
        <v>52</v>
      </c>
      <c r="P6" s="239">
        <v>20</v>
      </c>
      <c r="Q6" s="238">
        <v>184</v>
      </c>
      <c r="R6" s="239">
        <v>106</v>
      </c>
      <c r="S6" s="238">
        <v>26</v>
      </c>
      <c r="T6" s="239">
        <v>19</v>
      </c>
      <c r="U6" s="238">
        <v>6</v>
      </c>
      <c r="V6" s="239">
        <v>5</v>
      </c>
      <c r="W6" s="238">
        <v>10</v>
      </c>
      <c r="X6" s="239">
        <v>6</v>
      </c>
      <c r="Y6" s="229">
        <f t="shared" si="1"/>
        <v>-61</v>
      </c>
      <c r="Z6" s="238">
        <v>14</v>
      </c>
      <c r="AA6" s="240">
        <v>11</v>
      </c>
      <c r="AB6" s="237">
        <v>4</v>
      </c>
      <c r="AC6" s="241">
        <v>4</v>
      </c>
    </row>
    <row r="7" spans="1:29" ht="30" customHeight="1">
      <c r="A7" s="232" t="s">
        <v>72</v>
      </c>
      <c r="B7" s="233">
        <v>6502</v>
      </c>
      <c r="C7" s="223">
        <f t="shared" si="0"/>
        <v>65.82589972316211</v>
      </c>
      <c r="D7" s="234">
        <v>428</v>
      </c>
      <c r="E7" s="234">
        <v>416</v>
      </c>
      <c r="F7" s="235">
        <v>266</v>
      </c>
      <c r="G7" s="236">
        <v>27</v>
      </c>
      <c r="H7" s="237">
        <v>10</v>
      </c>
      <c r="I7" s="237">
        <v>297</v>
      </c>
      <c r="J7" s="238">
        <v>177</v>
      </c>
      <c r="K7" s="238">
        <v>307</v>
      </c>
      <c r="L7" s="238">
        <v>214</v>
      </c>
      <c r="M7" s="238">
        <v>156</v>
      </c>
      <c r="N7" s="239">
        <v>108</v>
      </c>
      <c r="O7" s="239">
        <v>52</v>
      </c>
      <c r="P7" s="239">
        <v>19</v>
      </c>
      <c r="Q7" s="238">
        <v>138</v>
      </c>
      <c r="R7" s="239">
        <v>87</v>
      </c>
      <c r="S7" s="238">
        <v>37</v>
      </c>
      <c r="T7" s="239">
        <v>25</v>
      </c>
      <c r="U7" s="238">
        <v>15</v>
      </c>
      <c r="V7" s="239">
        <v>15</v>
      </c>
      <c r="W7" s="238">
        <v>14</v>
      </c>
      <c r="X7" s="239">
        <v>10</v>
      </c>
      <c r="Y7" s="229">
        <f t="shared" si="1"/>
        <v>12</v>
      </c>
      <c r="Z7" s="238">
        <v>7</v>
      </c>
      <c r="AA7" s="240">
        <v>3</v>
      </c>
      <c r="AB7" s="237">
        <v>0</v>
      </c>
      <c r="AC7" s="241">
        <v>0</v>
      </c>
    </row>
    <row r="8" spans="1:29" ht="30" customHeight="1">
      <c r="A8" s="232" t="s">
        <v>73</v>
      </c>
      <c r="B8" s="233">
        <v>5415</v>
      </c>
      <c r="C8" s="223">
        <f t="shared" si="0"/>
        <v>72.76084949215144</v>
      </c>
      <c r="D8" s="234">
        <v>394</v>
      </c>
      <c r="E8" s="234">
        <v>411</v>
      </c>
      <c r="F8" s="235">
        <v>226</v>
      </c>
      <c r="G8" s="236">
        <v>26</v>
      </c>
      <c r="H8" s="237">
        <v>7</v>
      </c>
      <c r="I8" s="237">
        <v>394</v>
      </c>
      <c r="J8" s="238">
        <v>226</v>
      </c>
      <c r="K8" s="238">
        <v>278</v>
      </c>
      <c r="L8" s="238">
        <v>179</v>
      </c>
      <c r="M8" s="238">
        <v>126</v>
      </c>
      <c r="N8" s="239">
        <v>76</v>
      </c>
      <c r="O8" s="239">
        <v>36</v>
      </c>
      <c r="P8" s="239">
        <v>16</v>
      </c>
      <c r="Q8" s="238">
        <v>100</v>
      </c>
      <c r="R8" s="239">
        <v>52</v>
      </c>
      <c r="S8" s="238">
        <v>27</v>
      </c>
      <c r="T8" s="239">
        <v>13</v>
      </c>
      <c r="U8" s="238">
        <v>5</v>
      </c>
      <c r="V8" s="239">
        <v>5</v>
      </c>
      <c r="W8" s="238">
        <v>8</v>
      </c>
      <c r="X8" s="239">
        <v>6</v>
      </c>
      <c r="Y8" s="229">
        <f t="shared" si="1"/>
        <v>-17</v>
      </c>
      <c r="Z8" s="238">
        <v>18</v>
      </c>
      <c r="AA8" s="240">
        <v>10</v>
      </c>
      <c r="AB8" s="237">
        <v>3</v>
      </c>
      <c r="AC8" s="241">
        <v>0</v>
      </c>
    </row>
    <row r="9" spans="1:29" ht="30" customHeight="1">
      <c r="A9" s="232" t="s">
        <v>74</v>
      </c>
      <c r="B9" s="233">
        <v>6504</v>
      </c>
      <c r="C9" s="223">
        <f t="shared" si="0"/>
        <v>62.730627306273064</v>
      </c>
      <c r="D9" s="234">
        <v>408</v>
      </c>
      <c r="E9" s="234">
        <v>596</v>
      </c>
      <c r="F9" s="235">
        <v>233</v>
      </c>
      <c r="G9" s="236">
        <v>49</v>
      </c>
      <c r="H9" s="237">
        <v>24</v>
      </c>
      <c r="I9" s="237">
        <v>408</v>
      </c>
      <c r="J9" s="238">
        <v>233</v>
      </c>
      <c r="K9" s="238">
        <v>274</v>
      </c>
      <c r="L9" s="238">
        <v>171</v>
      </c>
      <c r="M9" s="238">
        <v>143</v>
      </c>
      <c r="N9" s="239">
        <v>77</v>
      </c>
      <c r="O9" s="239">
        <v>43</v>
      </c>
      <c r="P9" s="239">
        <v>18</v>
      </c>
      <c r="Q9" s="238">
        <v>118</v>
      </c>
      <c r="R9" s="239">
        <v>73</v>
      </c>
      <c r="S9" s="238">
        <v>22</v>
      </c>
      <c r="T9" s="239">
        <v>16</v>
      </c>
      <c r="U9" s="238">
        <v>9</v>
      </c>
      <c r="V9" s="239">
        <v>9</v>
      </c>
      <c r="W9" s="238">
        <v>5</v>
      </c>
      <c r="X9" s="239">
        <v>3</v>
      </c>
      <c r="Y9" s="229">
        <f t="shared" si="1"/>
        <v>-188</v>
      </c>
      <c r="Z9" s="238">
        <v>16</v>
      </c>
      <c r="AA9" s="240">
        <v>7</v>
      </c>
      <c r="AB9" s="237">
        <v>4</v>
      </c>
      <c r="AC9" s="241">
        <v>3</v>
      </c>
    </row>
    <row r="10" spans="1:29" ht="30" customHeight="1">
      <c r="A10" s="242" t="s">
        <v>75</v>
      </c>
      <c r="B10" s="233">
        <v>4228</v>
      </c>
      <c r="C10" s="223">
        <f t="shared" si="0"/>
        <v>72.61116367076632</v>
      </c>
      <c r="D10" s="234">
        <v>307</v>
      </c>
      <c r="E10" s="234">
        <v>341</v>
      </c>
      <c r="F10" s="235">
        <v>207</v>
      </c>
      <c r="G10" s="243">
        <v>35</v>
      </c>
      <c r="H10" s="237">
        <v>15</v>
      </c>
      <c r="I10" s="237">
        <v>307</v>
      </c>
      <c r="J10" s="244">
        <v>207</v>
      </c>
      <c r="K10" s="244">
        <v>218</v>
      </c>
      <c r="L10" s="244">
        <v>157</v>
      </c>
      <c r="M10" s="244">
        <v>90</v>
      </c>
      <c r="N10" s="245">
        <v>68</v>
      </c>
      <c r="O10" s="245">
        <v>37</v>
      </c>
      <c r="P10" s="245">
        <v>17</v>
      </c>
      <c r="Q10" s="244">
        <v>91</v>
      </c>
      <c r="R10" s="245">
        <v>63</v>
      </c>
      <c r="S10" s="244">
        <v>17</v>
      </c>
      <c r="T10" s="245">
        <v>10</v>
      </c>
      <c r="U10" s="244">
        <v>1</v>
      </c>
      <c r="V10" s="245">
        <v>1</v>
      </c>
      <c r="W10" s="244">
        <v>6</v>
      </c>
      <c r="X10" s="245">
        <v>3</v>
      </c>
      <c r="Y10" s="229">
        <f t="shared" si="1"/>
        <v>-34</v>
      </c>
      <c r="Z10" s="244">
        <v>13</v>
      </c>
      <c r="AA10" s="240">
        <v>6</v>
      </c>
      <c r="AB10" s="237">
        <v>1</v>
      </c>
      <c r="AC10" s="241">
        <v>0</v>
      </c>
    </row>
    <row r="11" spans="1:29" ht="30" customHeight="1">
      <c r="A11" s="242" t="s">
        <v>76</v>
      </c>
      <c r="B11" s="233">
        <v>10556</v>
      </c>
      <c r="C11" s="223">
        <f t="shared" si="0"/>
        <v>92.2697991663509</v>
      </c>
      <c r="D11" s="246">
        <v>974</v>
      </c>
      <c r="E11" s="246">
        <v>1143</v>
      </c>
      <c r="F11" s="235">
        <v>603</v>
      </c>
      <c r="G11" s="243">
        <v>108</v>
      </c>
      <c r="H11" s="237">
        <v>50</v>
      </c>
      <c r="I11" s="237">
        <v>622</v>
      </c>
      <c r="J11" s="244">
        <v>370</v>
      </c>
      <c r="K11" s="244">
        <v>673</v>
      </c>
      <c r="L11" s="244">
        <v>457</v>
      </c>
      <c r="M11" s="244">
        <v>283</v>
      </c>
      <c r="N11" s="245">
        <v>176</v>
      </c>
      <c r="O11" s="245">
        <v>95</v>
      </c>
      <c r="P11" s="245">
        <v>41</v>
      </c>
      <c r="Q11" s="244">
        <v>256</v>
      </c>
      <c r="R11" s="245">
        <v>169</v>
      </c>
      <c r="S11" s="244">
        <v>43</v>
      </c>
      <c r="T11" s="245">
        <v>30</v>
      </c>
      <c r="U11" s="244">
        <v>17</v>
      </c>
      <c r="V11" s="245">
        <v>15</v>
      </c>
      <c r="W11" s="244">
        <v>8</v>
      </c>
      <c r="X11" s="245">
        <v>3</v>
      </c>
      <c r="Y11" s="229">
        <f t="shared" si="1"/>
        <v>-169</v>
      </c>
      <c r="Z11" s="244">
        <v>17</v>
      </c>
      <c r="AA11" s="240">
        <v>9</v>
      </c>
      <c r="AB11" s="237">
        <v>5</v>
      </c>
      <c r="AC11" s="241">
        <v>3</v>
      </c>
    </row>
    <row r="12" spans="1:29" s="250" customFormat="1" ht="30" customHeight="1">
      <c r="A12" s="232" t="s">
        <v>77</v>
      </c>
      <c r="B12" s="233">
        <v>7782</v>
      </c>
      <c r="C12" s="223">
        <f t="shared" si="0"/>
        <v>62.58031354407607</v>
      </c>
      <c r="D12" s="234">
        <v>487</v>
      </c>
      <c r="E12" s="234">
        <v>526</v>
      </c>
      <c r="F12" s="235">
        <v>320</v>
      </c>
      <c r="G12" s="236">
        <v>61</v>
      </c>
      <c r="H12" s="247">
        <v>32</v>
      </c>
      <c r="I12" s="247">
        <v>487</v>
      </c>
      <c r="J12" s="238">
        <v>320</v>
      </c>
      <c r="K12" s="238">
        <v>303</v>
      </c>
      <c r="L12" s="238">
        <v>213</v>
      </c>
      <c r="M12" s="238">
        <v>148</v>
      </c>
      <c r="N12" s="239">
        <v>98</v>
      </c>
      <c r="O12" s="239">
        <v>50</v>
      </c>
      <c r="P12" s="239">
        <v>19</v>
      </c>
      <c r="Q12" s="238">
        <v>146</v>
      </c>
      <c r="R12" s="239">
        <v>89</v>
      </c>
      <c r="S12" s="238">
        <v>34</v>
      </c>
      <c r="T12" s="239">
        <v>29</v>
      </c>
      <c r="U12" s="238">
        <v>4</v>
      </c>
      <c r="V12" s="239">
        <v>3</v>
      </c>
      <c r="W12" s="238">
        <v>11</v>
      </c>
      <c r="X12" s="239">
        <v>6</v>
      </c>
      <c r="Y12" s="229">
        <f t="shared" si="1"/>
        <v>-39</v>
      </c>
      <c r="Z12" s="238">
        <v>11</v>
      </c>
      <c r="AA12" s="248">
        <v>4</v>
      </c>
      <c r="AB12" s="247">
        <v>3</v>
      </c>
      <c r="AC12" s="249">
        <v>1</v>
      </c>
    </row>
    <row r="13" spans="1:29" ht="30" customHeight="1">
      <c r="A13" s="242" t="s">
        <v>78</v>
      </c>
      <c r="B13" s="233">
        <v>7967</v>
      </c>
      <c r="C13" s="223">
        <f t="shared" si="0"/>
        <v>85.35207731894063</v>
      </c>
      <c r="D13" s="234">
        <v>680</v>
      </c>
      <c r="E13" s="234">
        <v>669</v>
      </c>
      <c r="F13" s="235">
        <v>433</v>
      </c>
      <c r="G13" s="243">
        <v>81</v>
      </c>
      <c r="H13" s="237">
        <v>43</v>
      </c>
      <c r="I13" s="237">
        <v>680</v>
      </c>
      <c r="J13" s="244">
        <v>433</v>
      </c>
      <c r="K13" s="244">
        <v>428</v>
      </c>
      <c r="L13" s="244">
        <v>297</v>
      </c>
      <c r="M13" s="244">
        <v>186</v>
      </c>
      <c r="N13" s="245">
        <v>107</v>
      </c>
      <c r="O13" s="245">
        <v>68</v>
      </c>
      <c r="P13" s="245">
        <v>38</v>
      </c>
      <c r="Q13" s="244">
        <v>210</v>
      </c>
      <c r="R13" s="245">
        <v>139</v>
      </c>
      <c r="S13" s="244">
        <v>41</v>
      </c>
      <c r="T13" s="245">
        <v>24</v>
      </c>
      <c r="U13" s="244">
        <v>7</v>
      </c>
      <c r="V13" s="245">
        <v>7</v>
      </c>
      <c r="W13" s="244">
        <v>13</v>
      </c>
      <c r="X13" s="245">
        <v>4</v>
      </c>
      <c r="Y13" s="229">
        <f t="shared" si="1"/>
        <v>11</v>
      </c>
      <c r="Z13" s="244">
        <v>10</v>
      </c>
      <c r="AA13" s="240">
        <v>5</v>
      </c>
      <c r="AB13" s="237">
        <v>6</v>
      </c>
      <c r="AC13" s="241">
        <v>2</v>
      </c>
    </row>
    <row r="14" spans="1:29" ht="38.25" customHeight="1" thickBot="1">
      <c r="A14" s="251" t="s">
        <v>79</v>
      </c>
      <c r="B14" s="252">
        <f>SUM(B5:B13)</f>
        <v>85711</v>
      </c>
      <c r="C14" s="253">
        <f t="shared" si="0"/>
        <v>72.48777869818343</v>
      </c>
      <c r="D14" s="254">
        <f aca="true" t="shared" si="2" ref="D14:X14">D5+D12+D6+D7+D8+D9+D10+D11+D13</f>
        <v>6213</v>
      </c>
      <c r="E14" s="254">
        <f t="shared" si="2"/>
        <v>6921</v>
      </c>
      <c r="F14" s="255">
        <f t="shared" si="2"/>
        <v>3910</v>
      </c>
      <c r="G14" s="252">
        <f t="shared" si="2"/>
        <v>648</v>
      </c>
      <c r="H14" s="256">
        <f t="shared" si="2"/>
        <v>316</v>
      </c>
      <c r="I14" s="256">
        <f t="shared" si="2"/>
        <v>3682</v>
      </c>
      <c r="J14" s="256">
        <f t="shared" si="2"/>
        <v>2258</v>
      </c>
      <c r="K14" s="256">
        <f t="shared" si="2"/>
        <v>4181</v>
      </c>
      <c r="L14" s="256">
        <f t="shared" si="2"/>
        <v>2863</v>
      </c>
      <c r="M14" s="256">
        <f t="shared" si="2"/>
        <v>1774</v>
      </c>
      <c r="N14" s="256">
        <f t="shared" si="2"/>
        <v>1110</v>
      </c>
      <c r="O14" s="256">
        <f t="shared" si="2"/>
        <v>706</v>
      </c>
      <c r="P14" s="256">
        <f t="shared" si="2"/>
        <v>357</v>
      </c>
      <c r="Q14" s="256">
        <f t="shared" si="2"/>
        <v>1845</v>
      </c>
      <c r="R14" s="256">
        <f t="shared" si="2"/>
        <v>1195</v>
      </c>
      <c r="S14" s="256">
        <f t="shared" si="2"/>
        <v>387</v>
      </c>
      <c r="T14" s="256">
        <f t="shared" si="2"/>
        <v>263</v>
      </c>
      <c r="U14" s="256">
        <f t="shared" si="2"/>
        <v>129</v>
      </c>
      <c r="V14" s="256">
        <f t="shared" si="2"/>
        <v>124</v>
      </c>
      <c r="W14" s="256">
        <f t="shared" si="2"/>
        <v>165</v>
      </c>
      <c r="X14" s="256">
        <f t="shared" si="2"/>
        <v>85</v>
      </c>
      <c r="Y14" s="256">
        <f t="shared" si="1"/>
        <v>-708</v>
      </c>
      <c r="Z14" s="256">
        <f>Z5+Z12+Z6+Z7+Z8+Z9+Z10+Z11+Z13</f>
        <v>187</v>
      </c>
      <c r="AA14" s="257">
        <f>AA5+AA12+AA6+AA7+AA8+AA9+AA10+AA11+AA13</f>
        <v>99</v>
      </c>
      <c r="AB14" s="256">
        <f>AB5+AB12+AB6+AB7+AB8+AB9+AB10+AB11+AB13</f>
        <v>75</v>
      </c>
      <c r="AC14" s="258">
        <f>AC5+AC12+AC6+AC7+AC8+AC9+AC10+AC11+AC13</f>
        <v>34</v>
      </c>
    </row>
    <row r="16" spans="1:24" ht="27" customHeight="1">
      <c r="A16" s="259" t="s">
        <v>1</v>
      </c>
      <c r="B16" s="260"/>
      <c r="C16" s="261" t="s">
        <v>50</v>
      </c>
      <c r="D16" s="262"/>
      <c r="E16" s="262"/>
      <c r="F16" s="262"/>
      <c r="G16" s="262"/>
      <c r="H16" s="262"/>
      <c r="I16" s="262"/>
      <c r="J16" s="263"/>
      <c r="K16" s="263"/>
      <c r="L16" s="263"/>
      <c r="M16" s="263"/>
      <c r="N16" s="264"/>
      <c r="O16" s="264"/>
      <c r="P16" s="264"/>
      <c r="Q16" s="263"/>
      <c r="R16" s="264"/>
      <c r="S16" s="263"/>
      <c r="T16" s="264"/>
      <c r="U16" s="263"/>
      <c r="V16" s="264"/>
      <c r="W16" s="263"/>
      <c r="X16" s="264"/>
    </row>
    <row r="17" spans="1:25" ht="36.75" customHeight="1">
      <c r="A17" s="260"/>
      <c r="B17" s="265"/>
      <c r="C17" s="266" t="s">
        <v>80</v>
      </c>
      <c r="D17" s="267"/>
      <c r="E17" s="268"/>
      <c r="F17" s="266" t="s">
        <v>81</v>
      </c>
      <c r="G17" s="267"/>
      <c r="H17" s="269" t="s">
        <v>51</v>
      </c>
      <c r="I17" s="267"/>
      <c r="J17" s="270"/>
      <c r="K17" s="270"/>
      <c r="L17" s="270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50"/>
    </row>
    <row r="18" spans="1:24" ht="18.75" customHeight="1">
      <c r="A18" s="271" t="s">
        <v>52</v>
      </c>
      <c r="B18" s="272"/>
      <c r="C18" s="273">
        <v>15.1</v>
      </c>
      <c r="D18" s="274"/>
      <c r="E18" s="275"/>
      <c r="F18" s="273">
        <v>14.9</v>
      </c>
      <c r="G18" s="274"/>
      <c r="H18" s="276">
        <f>F18-C18</f>
        <v>-0.1999999999999993</v>
      </c>
      <c r="I18" s="276"/>
      <c r="J18" s="270"/>
      <c r="K18" s="270"/>
      <c r="L18" s="270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</row>
    <row r="19" spans="1:24" ht="18.75" customHeight="1">
      <c r="A19" s="271" t="s">
        <v>53</v>
      </c>
      <c r="B19" s="272"/>
      <c r="C19" s="273">
        <v>12.1</v>
      </c>
      <c r="D19" s="274"/>
      <c r="E19" s="275"/>
      <c r="F19" s="273">
        <v>11.8</v>
      </c>
      <c r="G19" s="274"/>
      <c r="H19" s="276">
        <f>F19-C19</f>
        <v>-0.29999999999999893</v>
      </c>
      <c r="I19" s="276"/>
      <c r="J19" s="270"/>
      <c r="K19" s="270"/>
      <c r="L19" s="270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</row>
    <row r="20" spans="1:25" ht="18.75" customHeight="1">
      <c r="A20" s="277" t="s">
        <v>54</v>
      </c>
      <c r="B20" s="278"/>
      <c r="C20" s="279">
        <v>19.3</v>
      </c>
      <c r="D20" s="280"/>
      <c r="E20" s="281"/>
      <c r="F20" s="279">
        <v>18.6</v>
      </c>
      <c r="G20" s="280"/>
      <c r="H20" s="282">
        <f>F20-C20</f>
        <v>-0.6999999999999993</v>
      </c>
      <c r="I20" s="283"/>
      <c r="J20" s="270"/>
      <c r="K20" s="270"/>
      <c r="L20" s="270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84"/>
    </row>
  </sheetData>
  <sheetProtection/>
  <mergeCells count="36">
    <mergeCell ref="I3:J3"/>
    <mergeCell ref="K3:L3"/>
    <mergeCell ref="C17:D17"/>
    <mergeCell ref="C18:D18"/>
    <mergeCell ref="D2:F3"/>
    <mergeCell ref="G3:H3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A19:B19"/>
    <mergeCell ref="A20:B20"/>
    <mergeCell ref="A16:B17"/>
    <mergeCell ref="H20:I20"/>
    <mergeCell ref="C20:D20"/>
    <mergeCell ref="F19:G19"/>
    <mergeCell ref="F20:G20"/>
    <mergeCell ref="F17:G17"/>
    <mergeCell ref="F18:G18"/>
    <mergeCell ref="C19:D19"/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P46"/>
  <sheetViews>
    <sheetView zoomScale="75" zoomScaleNormal="75" workbookViewId="0" topLeftCell="A22">
      <selection activeCell="F13" sqref="F13"/>
    </sheetView>
  </sheetViews>
  <sheetFormatPr defaultColWidth="9.00390625" defaultRowHeight="12.75"/>
  <cols>
    <col min="1" max="1" width="23.625" style="287" customWidth="1"/>
    <col min="2" max="16" width="9.75390625" style="287" customWidth="1"/>
    <col min="17" max="16384" width="9.125" style="287" customWidth="1"/>
  </cols>
  <sheetData>
    <row r="1" spans="1:13" ht="61.5" customHeight="1" thickBot="1">
      <c r="A1" s="285" t="s">
        <v>82</v>
      </c>
      <c r="B1" s="285"/>
      <c r="C1" s="285"/>
      <c r="D1" s="285"/>
      <c r="E1" s="285"/>
      <c r="F1" s="286"/>
      <c r="G1" s="286"/>
      <c r="H1" s="286"/>
      <c r="I1" s="286"/>
      <c r="J1" s="286"/>
      <c r="K1" s="286"/>
      <c r="L1" s="286"/>
      <c r="M1" s="286"/>
    </row>
    <row r="2" spans="1:13" ht="27" customHeight="1" thickBot="1">
      <c r="A2" s="288" t="s">
        <v>83</v>
      </c>
      <c r="B2" s="289" t="s">
        <v>84</v>
      </c>
      <c r="C2" s="290" t="s">
        <v>85</v>
      </c>
      <c r="D2" s="291"/>
      <c r="E2" s="291"/>
      <c r="F2" s="291"/>
      <c r="G2" s="291"/>
      <c r="H2" s="292"/>
      <c r="I2" s="293" t="s">
        <v>86</v>
      </c>
      <c r="J2" s="294"/>
      <c r="K2" s="294"/>
      <c r="L2" s="294"/>
      <c r="M2" s="295"/>
    </row>
    <row r="3" spans="1:13" ht="56.25" customHeight="1" thickBot="1">
      <c r="A3" s="296"/>
      <c r="B3" s="297"/>
      <c r="C3" s="298" t="s">
        <v>87</v>
      </c>
      <c r="D3" s="299" t="s">
        <v>88</v>
      </c>
      <c r="E3" s="300" t="s">
        <v>89</v>
      </c>
      <c r="F3" s="299" t="s">
        <v>90</v>
      </c>
      <c r="G3" s="301" t="s">
        <v>91</v>
      </c>
      <c r="H3" s="302" t="s">
        <v>92</v>
      </c>
      <c r="I3" s="303" t="s">
        <v>93</v>
      </c>
      <c r="J3" s="304" t="s">
        <v>94</v>
      </c>
      <c r="K3" s="305" t="s">
        <v>95</v>
      </c>
      <c r="L3" s="305" t="s">
        <v>96</v>
      </c>
      <c r="M3" s="306" t="s">
        <v>97</v>
      </c>
    </row>
    <row r="4" spans="1:16" s="315" customFormat="1" ht="27" customHeight="1">
      <c r="A4" s="307" t="s">
        <v>98</v>
      </c>
      <c r="B4" s="308">
        <f aca="true" t="shared" si="0" ref="B4:B21">C4+D4+E4+F4+G4+H4</f>
        <v>2049</v>
      </c>
      <c r="C4" s="309">
        <v>517</v>
      </c>
      <c r="D4" s="310">
        <v>578</v>
      </c>
      <c r="E4" s="310">
        <v>444</v>
      </c>
      <c r="F4" s="310">
        <v>444</v>
      </c>
      <c r="G4" s="310">
        <v>55</v>
      </c>
      <c r="H4" s="311">
        <v>11</v>
      </c>
      <c r="I4" s="312">
        <v>179</v>
      </c>
      <c r="J4" s="313">
        <v>511</v>
      </c>
      <c r="K4" s="313">
        <v>265</v>
      </c>
      <c r="L4" s="313">
        <v>553</v>
      </c>
      <c r="M4" s="314">
        <v>540</v>
      </c>
      <c r="P4" s="316">
        <f aca="true" t="shared" si="1" ref="P4:P23">I4+J4+K4+L4+M4</f>
        <v>2048</v>
      </c>
    </row>
    <row r="5" spans="1:16" s="323" customFormat="1" ht="17.25" customHeight="1">
      <c r="A5" s="317" t="s">
        <v>99</v>
      </c>
      <c r="B5" s="318">
        <f t="shared" si="0"/>
        <v>1331</v>
      </c>
      <c r="C5" s="319">
        <v>324</v>
      </c>
      <c r="D5" s="320">
        <v>398</v>
      </c>
      <c r="E5" s="320">
        <v>288</v>
      </c>
      <c r="F5" s="320">
        <v>296</v>
      </c>
      <c r="G5" s="320">
        <v>25</v>
      </c>
      <c r="H5" s="321">
        <v>0</v>
      </c>
      <c r="I5" s="322">
        <v>131</v>
      </c>
      <c r="J5" s="320">
        <v>370</v>
      </c>
      <c r="K5" s="320">
        <v>197</v>
      </c>
      <c r="L5" s="320">
        <v>318</v>
      </c>
      <c r="M5" s="321">
        <v>314</v>
      </c>
      <c r="P5" s="324">
        <f t="shared" si="1"/>
        <v>1330</v>
      </c>
    </row>
    <row r="6" spans="1:16" s="315" customFormat="1" ht="27" customHeight="1">
      <c r="A6" s="325" t="s">
        <v>100</v>
      </c>
      <c r="B6" s="326">
        <f t="shared" si="0"/>
        <v>487</v>
      </c>
      <c r="C6" s="327">
        <v>126</v>
      </c>
      <c r="D6" s="328">
        <v>154</v>
      </c>
      <c r="E6" s="328">
        <v>107</v>
      </c>
      <c r="F6" s="328">
        <v>83</v>
      </c>
      <c r="G6" s="328">
        <v>17</v>
      </c>
      <c r="H6" s="329">
        <v>0</v>
      </c>
      <c r="I6" s="330">
        <v>15</v>
      </c>
      <c r="J6" s="328">
        <v>82</v>
      </c>
      <c r="K6" s="328">
        <v>17</v>
      </c>
      <c r="L6" s="328">
        <v>172</v>
      </c>
      <c r="M6" s="329">
        <v>201</v>
      </c>
      <c r="P6" s="316">
        <f t="shared" si="1"/>
        <v>487</v>
      </c>
    </row>
    <row r="7" spans="1:16" s="323" customFormat="1" ht="17.25" customHeight="1">
      <c r="A7" s="317" t="s">
        <v>99</v>
      </c>
      <c r="B7" s="318">
        <f t="shared" si="0"/>
        <v>292</v>
      </c>
      <c r="C7" s="319">
        <v>75</v>
      </c>
      <c r="D7" s="320">
        <v>102</v>
      </c>
      <c r="E7" s="320">
        <v>73</v>
      </c>
      <c r="F7" s="320">
        <v>39</v>
      </c>
      <c r="G7" s="320">
        <v>3</v>
      </c>
      <c r="H7" s="321">
        <v>0</v>
      </c>
      <c r="I7" s="322">
        <v>13</v>
      </c>
      <c r="J7" s="320">
        <v>60</v>
      </c>
      <c r="K7" s="320">
        <v>15</v>
      </c>
      <c r="L7" s="320">
        <v>105</v>
      </c>
      <c r="M7" s="321">
        <v>99</v>
      </c>
      <c r="P7" s="324">
        <f t="shared" si="1"/>
        <v>292</v>
      </c>
    </row>
    <row r="8" spans="1:16" s="315" customFormat="1" ht="27" customHeight="1">
      <c r="A8" s="325" t="s">
        <v>101</v>
      </c>
      <c r="B8" s="326">
        <f t="shared" si="0"/>
        <v>428</v>
      </c>
      <c r="C8" s="327">
        <v>156</v>
      </c>
      <c r="D8" s="328">
        <v>106</v>
      </c>
      <c r="E8" s="328">
        <v>75</v>
      </c>
      <c r="F8" s="328">
        <v>73</v>
      </c>
      <c r="G8" s="328">
        <v>16</v>
      </c>
      <c r="H8" s="329">
        <v>2</v>
      </c>
      <c r="I8" s="330">
        <v>16</v>
      </c>
      <c r="J8" s="328">
        <v>108</v>
      </c>
      <c r="K8" s="328">
        <v>40</v>
      </c>
      <c r="L8" s="328">
        <v>130</v>
      </c>
      <c r="M8" s="329">
        <v>134</v>
      </c>
      <c r="P8" s="316">
        <f t="shared" si="1"/>
        <v>428</v>
      </c>
    </row>
    <row r="9" spans="1:16" s="323" customFormat="1" ht="17.25" customHeight="1">
      <c r="A9" s="317" t="s">
        <v>99</v>
      </c>
      <c r="B9" s="318">
        <f t="shared" si="0"/>
        <v>266</v>
      </c>
      <c r="C9" s="319">
        <v>108</v>
      </c>
      <c r="D9" s="320">
        <v>63</v>
      </c>
      <c r="E9" s="320">
        <v>47</v>
      </c>
      <c r="F9" s="320">
        <v>42</v>
      </c>
      <c r="G9" s="320">
        <v>6</v>
      </c>
      <c r="H9" s="321">
        <v>0</v>
      </c>
      <c r="I9" s="322">
        <v>12</v>
      </c>
      <c r="J9" s="320">
        <v>74</v>
      </c>
      <c r="K9" s="320">
        <v>36</v>
      </c>
      <c r="L9" s="320">
        <v>74</v>
      </c>
      <c r="M9" s="321">
        <v>70</v>
      </c>
      <c r="P9" s="324">
        <f t="shared" si="1"/>
        <v>266</v>
      </c>
    </row>
    <row r="10" spans="1:16" s="315" customFormat="1" ht="27" customHeight="1">
      <c r="A10" s="325" t="s">
        <v>102</v>
      </c>
      <c r="B10" s="326">
        <f t="shared" si="0"/>
        <v>394</v>
      </c>
      <c r="C10" s="327">
        <v>126</v>
      </c>
      <c r="D10" s="328">
        <v>134</v>
      </c>
      <c r="E10" s="328">
        <v>67</v>
      </c>
      <c r="F10" s="328">
        <v>60</v>
      </c>
      <c r="G10" s="328">
        <v>5</v>
      </c>
      <c r="H10" s="329">
        <v>2</v>
      </c>
      <c r="I10" s="330">
        <v>23</v>
      </c>
      <c r="J10" s="328">
        <v>94</v>
      </c>
      <c r="K10" s="328">
        <v>18</v>
      </c>
      <c r="L10" s="328">
        <v>132</v>
      </c>
      <c r="M10" s="329">
        <v>127</v>
      </c>
      <c r="P10" s="316">
        <f t="shared" si="1"/>
        <v>394</v>
      </c>
    </row>
    <row r="11" spans="1:16" s="323" customFormat="1" ht="17.25" customHeight="1">
      <c r="A11" s="317" t="s">
        <v>99</v>
      </c>
      <c r="B11" s="318">
        <f t="shared" si="0"/>
        <v>226</v>
      </c>
      <c r="C11" s="319">
        <v>76</v>
      </c>
      <c r="D11" s="320">
        <v>83</v>
      </c>
      <c r="E11" s="320">
        <v>33</v>
      </c>
      <c r="F11" s="320">
        <v>32</v>
      </c>
      <c r="G11" s="320">
        <v>2</v>
      </c>
      <c r="H11" s="321">
        <v>0</v>
      </c>
      <c r="I11" s="322">
        <v>16</v>
      </c>
      <c r="J11" s="320">
        <v>66</v>
      </c>
      <c r="K11" s="320">
        <v>13</v>
      </c>
      <c r="L11" s="320">
        <v>77</v>
      </c>
      <c r="M11" s="321">
        <v>54</v>
      </c>
      <c r="P11" s="324">
        <f t="shared" si="1"/>
        <v>226</v>
      </c>
    </row>
    <row r="12" spans="1:16" s="315" customFormat="1" ht="27" customHeight="1">
      <c r="A12" s="325" t="s">
        <v>103</v>
      </c>
      <c r="B12" s="326">
        <f t="shared" si="0"/>
        <v>408</v>
      </c>
      <c r="C12" s="327">
        <v>143</v>
      </c>
      <c r="D12" s="328">
        <v>116</v>
      </c>
      <c r="E12" s="328">
        <v>69</v>
      </c>
      <c r="F12" s="328">
        <v>67</v>
      </c>
      <c r="G12" s="328">
        <v>12</v>
      </c>
      <c r="H12" s="329">
        <v>1</v>
      </c>
      <c r="I12" s="330">
        <v>9</v>
      </c>
      <c r="J12" s="328">
        <v>68</v>
      </c>
      <c r="K12" s="328">
        <v>25</v>
      </c>
      <c r="L12" s="328">
        <v>162</v>
      </c>
      <c r="M12" s="329">
        <v>144</v>
      </c>
      <c r="P12" s="316">
        <f t="shared" si="1"/>
        <v>408</v>
      </c>
    </row>
    <row r="13" spans="1:16" s="323" customFormat="1" ht="17.25" customHeight="1">
      <c r="A13" s="317" t="s">
        <v>99</v>
      </c>
      <c r="B13" s="318">
        <f t="shared" si="0"/>
        <v>233</v>
      </c>
      <c r="C13" s="319">
        <v>77</v>
      </c>
      <c r="D13" s="320">
        <v>78</v>
      </c>
      <c r="E13" s="320">
        <v>41</v>
      </c>
      <c r="F13" s="320">
        <v>34</v>
      </c>
      <c r="G13" s="320">
        <v>3</v>
      </c>
      <c r="H13" s="321">
        <v>0</v>
      </c>
      <c r="I13" s="322">
        <v>7</v>
      </c>
      <c r="J13" s="320">
        <v>49</v>
      </c>
      <c r="K13" s="320">
        <v>21</v>
      </c>
      <c r="L13" s="320">
        <v>90</v>
      </c>
      <c r="M13" s="321">
        <v>66</v>
      </c>
      <c r="P13" s="324">
        <f t="shared" si="1"/>
        <v>233</v>
      </c>
    </row>
    <row r="14" spans="1:16" s="315" customFormat="1" ht="27" customHeight="1">
      <c r="A14" s="325" t="s">
        <v>104</v>
      </c>
      <c r="B14" s="326">
        <f t="shared" si="0"/>
        <v>307</v>
      </c>
      <c r="C14" s="327">
        <v>90</v>
      </c>
      <c r="D14" s="328">
        <v>84</v>
      </c>
      <c r="E14" s="328">
        <v>66</v>
      </c>
      <c r="F14" s="328">
        <v>50</v>
      </c>
      <c r="G14" s="328">
        <v>11</v>
      </c>
      <c r="H14" s="329">
        <v>6</v>
      </c>
      <c r="I14" s="330">
        <v>12</v>
      </c>
      <c r="J14" s="328">
        <v>68</v>
      </c>
      <c r="K14" s="328">
        <v>25</v>
      </c>
      <c r="L14" s="328">
        <v>108</v>
      </c>
      <c r="M14" s="329">
        <v>94</v>
      </c>
      <c r="P14" s="316">
        <f t="shared" si="1"/>
        <v>307</v>
      </c>
    </row>
    <row r="15" spans="1:16" s="323" customFormat="1" ht="17.25" customHeight="1">
      <c r="A15" s="317" t="s">
        <v>99</v>
      </c>
      <c r="B15" s="318">
        <f t="shared" si="0"/>
        <v>207</v>
      </c>
      <c r="C15" s="319">
        <v>68</v>
      </c>
      <c r="D15" s="320">
        <v>60</v>
      </c>
      <c r="E15" s="320">
        <v>44</v>
      </c>
      <c r="F15" s="320">
        <v>30</v>
      </c>
      <c r="G15" s="320">
        <v>5</v>
      </c>
      <c r="H15" s="321">
        <v>0</v>
      </c>
      <c r="I15" s="322">
        <v>9</v>
      </c>
      <c r="J15" s="320">
        <v>58</v>
      </c>
      <c r="K15" s="320">
        <v>19</v>
      </c>
      <c r="L15" s="320">
        <v>65</v>
      </c>
      <c r="M15" s="321">
        <v>56</v>
      </c>
      <c r="P15" s="324">
        <f t="shared" si="1"/>
        <v>207</v>
      </c>
    </row>
    <row r="16" spans="1:16" s="315" customFormat="1" ht="27" customHeight="1">
      <c r="A16" s="325" t="s">
        <v>105</v>
      </c>
      <c r="B16" s="326">
        <f t="shared" si="0"/>
        <v>974</v>
      </c>
      <c r="C16" s="327">
        <v>283</v>
      </c>
      <c r="D16" s="328">
        <v>286</v>
      </c>
      <c r="E16" s="328">
        <v>212</v>
      </c>
      <c r="F16" s="328">
        <v>164</v>
      </c>
      <c r="G16" s="328">
        <v>20</v>
      </c>
      <c r="H16" s="329">
        <v>9</v>
      </c>
      <c r="I16" s="330">
        <v>39</v>
      </c>
      <c r="J16" s="328">
        <v>206</v>
      </c>
      <c r="K16" s="328">
        <v>53</v>
      </c>
      <c r="L16" s="328">
        <v>379</v>
      </c>
      <c r="M16" s="329">
        <v>297</v>
      </c>
      <c r="P16" s="316">
        <f t="shared" si="1"/>
        <v>974</v>
      </c>
    </row>
    <row r="17" spans="1:16" s="323" customFormat="1" ht="17.25" customHeight="1">
      <c r="A17" s="317" t="s">
        <v>99</v>
      </c>
      <c r="B17" s="318">
        <f t="shared" si="0"/>
        <v>603</v>
      </c>
      <c r="C17" s="319">
        <v>176</v>
      </c>
      <c r="D17" s="320">
        <v>189</v>
      </c>
      <c r="E17" s="320">
        <v>138</v>
      </c>
      <c r="F17" s="320">
        <v>95</v>
      </c>
      <c r="G17" s="320">
        <v>5</v>
      </c>
      <c r="H17" s="321">
        <v>0</v>
      </c>
      <c r="I17" s="322">
        <v>33</v>
      </c>
      <c r="J17" s="320">
        <v>154</v>
      </c>
      <c r="K17" s="320">
        <v>46</v>
      </c>
      <c r="L17" s="320">
        <v>224</v>
      </c>
      <c r="M17" s="321">
        <v>146</v>
      </c>
      <c r="P17" s="324">
        <f t="shared" si="1"/>
        <v>603</v>
      </c>
    </row>
    <row r="18" spans="1:16" s="315" customFormat="1" ht="27" customHeight="1">
      <c r="A18" s="325" t="s">
        <v>106</v>
      </c>
      <c r="B18" s="326">
        <f t="shared" si="0"/>
        <v>487</v>
      </c>
      <c r="C18" s="327">
        <v>148</v>
      </c>
      <c r="D18" s="328">
        <v>147</v>
      </c>
      <c r="E18" s="328">
        <v>96</v>
      </c>
      <c r="F18" s="328">
        <v>79</v>
      </c>
      <c r="G18" s="328">
        <v>15</v>
      </c>
      <c r="H18" s="329">
        <v>2</v>
      </c>
      <c r="I18" s="330">
        <v>23</v>
      </c>
      <c r="J18" s="328">
        <v>120</v>
      </c>
      <c r="K18" s="328">
        <v>46</v>
      </c>
      <c r="L18" s="328">
        <v>150</v>
      </c>
      <c r="M18" s="329">
        <v>148</v>
      </c>
      <c r="P18" s="316">
        <f t="shared" si="1"/>
        <v>487</v>
      </c>
    </row>
    <row r="19" spans="1:16" s="323" customFormat="1" ht="17.25" customHeight="1">
      <c r="A19" s="317" t="s">
        <v>99</v>
      </c>
      <c r="B19" s="318">
        <f t="shared" si="0"/>
        <v>320</v>
      </c>
      <c r="C19" s="319">
        <v>98</v>
      </c>
      <c r="D19" s="320">
        <v>112</v>
      </c>
      <c r="E19" s="320">
        <v>66</v>
      </c>
      <c r="F19" s="320">
        <v>42</v>
      </c>
      <c r="G19" s="320">
        <v>2</v>
      </c>
      <c r="H19" s="321">
        <v>0</v>
      </c>
      <c r="I19" s="322">
        <v>20</v>
      </c>
      <c r="J19" s="320">
        <v>99</v>
      </c>
      <c r="K19" s="320">
        <v>41</v>
      </c>
      <c r="L19" s="320">
        <v>92</v>
      </c>
      <c r="M19" s="321">
        <v>68</v>
      </c>
      <c r="P19" s="324">
        <f t="shared" si="1"/>
        <v>320</v>
      </c>
    </row>
    <row r="20" spans="1:16" s="315" customFormat="1" ht="27" customHeight="1">
      <c r="A20" s="325" t="s">
        <v>107</v>
      </c>
      <c r="B20" s="326">
        <f t="shared" si="0"/>
        <v>679</v>
      </c>
      <c r="C20" s="327">
        <v>186</v>
      </c>
      <c r="D20" s="328">
        <v>208</v>
      </c>
      <c r="E20" s="328">
        <v>149</v>
      </c>
      <c r="F20" s="328">
        <v>114</v>
      </c>
      <c r="G20" s="328">
        <v>20</v>
      </c>
      <c r="H20" s="329">
        <v>2</v>
      </c>
      <c r="I20" s="330">
        <v>39</v>
      </c>
      <c r="J20" s="328">
        <v>125</v>
      </c>
      <c r="K20" s="328">
        <v>45</v>
      </c>
      <c r="L20" s="328">
        <v>253</v>
      </c>
      <c r="M20" s="329">
        <v>218</v>
      </c>
      <c r="P20" s="316">
        <f t="shared" si="1"/>
        <v>680</v>
      </c>
    </row>
    <row r="21" spans="1:16" s="323" customFormat="1" ht="17.25" customHeight="1" thickBot="1">
      <c r="A21" s="331" t="s">
        <v>99</v>
      </c>
      <c r="B21" s="318">
        <f t="shared" si="0"/>
        <v>432</v>
      </c>
      <c r="C21" s="332">
        <v>107</v>
      </c>
      <c r="D21" s="333">
        <v>143</v>
      </c>
      <c r="E21" s="333">
        <v>96</v>
      </c>
      <c r="F21" s="333">
        <v>78</v>
      </c>
      <c r="G21" s="333">
        <v>8</v>
      </c>
      <c r="H21" s="334">
        <v>0</v>
      </c>
      <c r="I21" s="335">
        <v>30</v>
      </c>
      <c r="J21" s="333">
        <v>80</v>
      </c>
      <c r="K21" s="333">
        <v>37</v>
      </c>
      <c r="L21" s="333">
        <v>160</v>
      </c>
      <c r="M21" s="334">
        <v>126</v>
      </c>
      <c r="P21" s="324">
        <f t="shared" si="1"/>
        <v>433</v>
      </c>
    </row>
    <row r="22" spans="1:16" s="315" customFormat="1" ht="30" customHeight="1">
      <c r="A22" s="336" t="s">
        <v>108</v>
      </c>
      <c r="B22" s="337">
        <f aca="true" t="shared" si="2" ref="B22:M22">B4+B6+B8+B10+B12+B14+B16+B18+B20</f>
        <v>6213</v>
      </c>
      <c r="C22" s="338">
        <f t="shared" si="2"/>
        <v>1775</v>
      </c>
      <c r="D22" s="339">
        <f t="shared" si="2"/>
        <v>1813</v>
      </c>
      <c r="E22" s="339">
        <f t="shared" si="2"/>
        <v>1285</v>
      </c>
      <c r="F22" s="339">
        <f t="shared" si="2"/>
        <v>1134</v>
      </c>
      <c r="G22" s="339">
        <f t="shared" si="2"/>
        <v>171</v>
      </c>
      <c r="H22" s="340">
        <f t="shared" si="2"/>
        <v>35</v>
      </c>
      <c r="I22" s="341">
        <f t="shared" si="2"/>
        <v>355</v>
      </c>
      <c r="J22" s="339">
        <f t="shared" si="2"/>
        <v>1382</v>
      </c>
      <c r="K22" s="339">
        <f t="shared" si="2"/>
        <v>534</v>
      </c>
      <c r="L22" s="339">
        <f t="shared" si="2"/>
        <v>2039</v>
      </c>
      <c r="M22" s="340">
        <f t="shared" si="2"/>
        <v>1903</v>
      </c>
      <c r="P22" s="316">
        <f t="shared" si="1"/>
        <v>6213</v>
      </c>
    </row>
    <row r="23" spans="1:16" s="323" customFormat="1" ht="17.25" customHeight="1" thickBot="1">
      <c r="A23" s="342" t="s">
        <v>99</v>
      </c>
      <c r="B23" s="343">
        <f aca="true" t="shared" si="3" ref="B23:M23">B5+B7+B9+B11+B13+B15+B17+B19+B21</f>
        <v>3910</v>
      </c>
      <c r="C23" s="344">
        <f t="shared" si="3"/>
        <v>1109</v>
      </c>
      <c r="D23" s="345">
        <f t="shared" si="3"/>
        <v>1228</v>
      </c>
      <c r="E23" s="345">
        <f t="shared" si="3"/>
        <v>826</v>
      </c>
      <c r="F23" s="345">
        <f t="shared" si="3"/>
        <v>688</v>
      </c>
      <c r="G23" s="345">
        <f t="shared" si="3"/>
        <v>59</v>
      </c>
      <c r="H23" s="346">
        <f t="shared" si="3"/>
        <v>0</v>
      </c>
      <c r="I23" s="347">
        <f t="shared" si="3"/>
        <v>271</v>
      </c>
      <c r="J23" s="345">
        <f t="shared" si="3"/>
        <v>1010</v>
      </c>
      <c r="K23" s="345">
        <f t="shared" si="3"/>
        <v>425</v>
      </c>
      <c r="L23" s="345">
        <f t="shared" si="3"/>
        <v>1205</v>
      </c>
      <c r="M23" s="346">
        <f t="shared" si="3"/>
        <v>999</v>
      </c>
      <c r="P23" s="324">
        <f t="shared" si="1"/>
        <v>3910</v>
      </c>
    </row>
    <row r="24" spans="1:2" ht="33" customHeight="1" thickBot="1">
      <c r="A24" s="348"/>
      <c r="B24" s="349"/>
    </row>
    <row r="25" spans="1:16" ht="27" customHeight="1" thickBot="1">
      <c r="A25" s="350" t="s">
        <v>83</v>
      </c>
      <c r="B25" s="288" t="s">
        <v>84</v>
      </c>
      <c r="C25" s="290" t="s">
        <v>109</v>
      </c>
      <c r="D25" s="291"/>
      <c r="E25" s="291"/>
      <c r="F25" s="291"/>
      <c r="G25" s="291"/>
      <c r="H25" s="291"/>
      <c r="I25" s="292"/>
      <c r="J25" s="290" t="s">
        <v>110</v>
      </c>
      <c r="K25" s="291"/>
      <c r="L25" s="291"/>
      <c r="M25" s="291"/>
      <c r="N25" s="291"/>
      <c r="O25" s="292"/>
      <c r="P25" s="351"/>
    </row>
    <row r="26" spans="1:15" ht="47.25" customHeight="1" thickBot="1">
      <c r="A26" s="352"/>
      <c r="B26" s="296"/>
      <c r="C26" s="353" t="s">
        <v>111</v>
      </c>
      <c r="D26" s="354" t="s">
        <v>112</v>
      </c>
      <c r="E26" s="354" t="s">
        <v>113</v>
      </c>
      <c r="F26" s="354" t="s">
        <v>114</v>
      </c>
      <c r="G26" s="354" t="s">
        <v>115</v>
      </c>
      <c r="H26" s="354" t="s">
        <v>116</v>
      </c>
      <c r="I26" s="355" t="s">
        <v>117</v>
      </c>
      <c r="J26" s="356" t="s">
        <v>118</v>
      </c>
      <c r="K26" s="357" t="s">
        <v>119</v>
      </c>
      <c r="L26" s="357" t="s">
        <v>120</v>
      </c>
      <c r="M26" s="357" t="s">
        <v>121</v>
      </c>
      <c r="N26" s="357" t="s">
        <v>122</v>
      </c>
      <c r="O26" s="358" t="s">
        <v>123</v>
      </c>
    </row>
    <row r="27" spans="1:16" s="315" customFormat="1" ht="27" customHeight="1">
      <c r="A27" s="307" t="s">
        <v>98</v>
      </c>
      <c r="B27" s="359">
        <f aca="true" t="shared" si="4" ref="B27:B44">C27+D27+E27+F27+G27+H27+I27</f>
        <v>2048</v>
      </c>
      <c r="C27" s="360">
        <v>262</v>
      </c>
      <c r="D27" s="361">
        <v>503</v>
      </c>
      <c r="E27" s="361">
        <v>310</v>
      </c>
      <c r="F27" s="361">
        <v>368</v>
      </c>
      <c r="G27" s="361">
        <v>200</v>
      </c>
      <c r="H27" s="361">
        <v>23</v>
      </c>
      <c r="I27" s="362">
        <v>382</v>
      </c>
      <c r="J27" s="363">
        <v>182</v>
      </c>
      <c r="K27" s="364">
        <v>374</v>
      </c>
      <c r="L27" s="364">
        <v>262</v>
      </c>
      <c r="M27" s="364">
        <v>263</v>
      </c>
      <c r="N27" s="364">
        <v>272</v>
      </c>
      <c r="O27" s="365">
        <v>695</v>
      </c>
      <c r="P27" s="366">
        <f aca="true" t="shared" si="5" ref="P27:P46">SUM(J27:O27)</f>
        <v>2048</v>
      </c>
    </row>
    <row r="28" spans="1:16" s="323" customFormat="1" ht="16.5" customHeight="1">
      <c r="A28" s="317" t="s">
        <v>99</v>
      </c>
      <c r="B28" s="367">
        <f t="shared" si="4"/>
        <v>1330</v>
      </c>
      <c r="C28" s="368">
        <v>188</v>
      </c>
      <c r="D28" s="369">
        <v>314</v>
      </c>
      <c r="E28" s="369">
        <v>197</v>
      </c>
      <c r="F28" s="369">
        <v>246</v>
      </c>
      <c r="G28" s="369">
        <v>115</v>
      </c>
      <c r="H28" s="369">
        <v>6</v>
      </c>
      <c r="I28" s="370">
        <v>264</v>
      </c>
      <c r="J28" s="368">
        <v>77</v>
      </c>
      <c r="K28" s="369">
        <v>186</v>
      </c>
      <c r="L28" s="369">
        <v>161</v>
      </c>
      <c r="M28" s="369">
        <v>183</v>
      </c>
      <c r="N28" s="369">
        <v>176</v>
      </c>
      <c r="O28" s="371">
        <v>547</v>
      </c>
      <c r="P28" s="372">
        <f t="shared" si="5"/>
        <v>1330</v>
      </c>
    </row>
    <row r="29" spans="1:16" s="315" customFormat="1" ht="27" customHeight="1">
      <c r="A29" s="325" t="s">
        <v>100</v>
      </c>
      <c r="B29" s="359">
        <f t="shared" si="4"/>
        <v>487</v>
      </c>
      <c r="C29" s="373">
        <v>59</v>
      </c>
      <c r="D29" s="374">
        <v>151</v>
      </c>
      <c r="E29" s="374">
        <v>80</v>
      </c>
      <c r="F29" s="374">
        <v>87</v>
      </c>
      <c r="G29" s="374">
        <v>30</v>
      </c>
      <c r="H29" s="374">
        <v>3</v>
      </c>
      <c r="I29" s="375">
        <v>77</v>
      </c>
      <c r="J29" s="373">
        <v>37</v>
      </c>
      <c r="K29" s="374">
        <v>72</v>
      </c>
      <c r="L29" s="374">
        <v>70</v>
      </c>
      <c r="M29" s="374">
        <v>65</v>
      </c>
      <c r="N29" s="374">
        <v>76</v>
      </c>
      <c r="O29" s="376">
        <v>167</v>
      </c>
      <c r="P29" s="366">
        <f t="shared" si="5"/>
        <v>487</v>
      </c>
    </row>
    <row r="30" spans="1:16" s="323" customFormat="1" ht="16.5" customHeight="1">
      <c r="A30" s="317" t="s">
        <v>99</v>
      </c>
      <c r="B30" s="367">
        <f t="shared" si="4"/>
        <v>292</v>
      </c>
      <c r="C30" s="368">
        <v>42</v>
      </c>
      <c r="D30" s="369">
        <v>93</v>
      </c>
      <c r="E30" s="369">
        <v>49</v>
      </c>
      <c r="F30" s="369">
        <v>50</v>
      </c>
      <c r="G30" s="369">
        <v>9</v>
      </c>
      <c r="H30" s="369">
        <v>0</v>
      </c>
      <c r="I30" s="370">
        <v>49</v>
      </c>
      <c r="J30" s="368">
        <v>11</v>
      </c>
      <c r="K30" s="369">
        <v>40</v>
      </c>
      <c r="L30" s="369">
        <v>42</v>
      </c>
      <c r="M30" s="369">
        <v>33</v>
      </c>
      <c r="N30" s="369">
        <v>44</v>
      </c>
      <c r="O30" s="371">
        <v>122</v>
      </c>
      <c r="P30" s="372">
        <f t="shared" si="5"/>
        <v>292</v>
      </c>
    </row>
    <row r="31" spans="1:16" s="315" customFormat="1" ht="27" customHeight="1">
      <c r="A31" s="325" t="s">
        <v>101</v>
      </c>
      <c r="B31" s="359">
        <f t="shared" si="4"/>
        <v>428</v>
      </c>
      <c r="C31" s="373">
        <v>40</v>
      </c>
      <c r="D31" s="374">
        <v>148</v>
      </c>
      <c r="E31" s="374">
        <v>53</v>
      </c>
      <c r="F31" s="374">
        <v>41</v>
      </c>
      <c r="G31" s="374">
        <v>24</v>
      </c>
      <c r="H31" s="374">
        <v>2</v>
      </c>
      <c r="I31" s="375">
        <v>120</v>
      </c>
      <c r="J31" s="373">
        <v>23</v>
      </c>
      <c r="K31" s="374">
        <v>75</v>
      </c>
      <c r="L31" s="374">
        <v>55</v>
      </c>
      <c r="M31" s="374">
        <v>46</v>
      </c>
      <c r="N31" s="374">
        <v>75</v>
      </c>
      <c r="O31" s="376">
        <v>154</v>
      </c>
      <c r="P31" s="366">
        <f t="shared" si="5"/>
        <v>428</v>
      </c>
    </row>
    <row r="32" spans="1:16" s="323" customFormat="1" ht="16.5" customHeight="1">
      <c r="A32" s="317" t="s">
        <v>99</v>
      </c>
      <c r="B32" s="367">
        <f t="shared" si="4"/>
        <v>266</v>
      </c>
      <c r="C32" s="368">
        <v>24</v>
      </c>
      <c r="D32" s="369">
        <v>89</v>
      </c>
      <c r="E32" s="369">
        <v>31</v>
      </c>
      <c r="F32" s="369">
        <v>25</v>
      </c>
      <c r="G32" s="369">
        <v>7</v>
      </c>
      <c r="H32" s="369">
        <v>0</v>
      </c>
      <c r="I32" s="370">
        <v>90</v>
      </c>
      <c r="J32" s="368">
        <v>9</v>
      </c>
      <c r="K32" s="369">
        <v>24</v>
      </c>
      <c r="L32" s="369">
        <v>30</v>
      </c>
      <c r="M32" s="369">
        <v>29</v>
      </c>
      <c r="N32" s="369">
        <v>56</v>
      </c>
      <c r="O32" s="371">
        <v>118</v>
      </c>
      <c r="P32" s="372">
        <f t="shared" si="5"/>
        <v>266</v>
      </c>
    </row>
    <row r="33" spans="1:16" s="315" customFormat="1" ht="27" customHeight="1">
      <c r="A33" s="325" t="s">
        <v>102</v>
      </c>
      <c r="B33" s="359">
        <f t="shared" si="4"/>
        <v>394</v>
      </c>
      <c r="C33" s="373">
        <v>51</v>
      </c>
      <c r="D33" s="374">
        <v>125</v>
      </c>
      <c r="E33" s="374">
        <v>61</v>
      </c>
      <c r="F33" s="374">
        <v>46</v>
      </c>
      <c r="G33" s="374">
        <v>17</v>
      </c>
      <c r="H33" s="374">
        <v>1</v>
      </c>
      <c r="I33" s="375">
        <v>93</v>
      </c>
      <c r="J33" s="373">
        <v>27</v>
      </c>
      <c r="K33" s="374">
        <v>58</v>
      </c>
      <c r="L33" s="374">
        <v>57</v>
      </c>
      <c r="M33" s="374">
        <v>57</v>
      </c>
      <c r="N33" s="374">
        <v>64</v>
      </c>
      <c r="O33" s="376">
        <v>131</v>
      </c>
      <c r="P33" s="366">
        <f t="shared" si="5"/>
        <v>394</v>
      </c>
    </row>
    <row r="34" spans="1:16" s="323" customFormat="1" ht="16.5" customHeight="1">
      <c r="A34" s="317" t="s">
        <v>99</v>
      </c>
      <c r="B34" s="367">
        <f t="shared" si="4"/>
        <v>226</v>
      </c>
      <c r="C34" s="368">
        <v>34</v>
      </c>
      <c r="D34" s="369">
        <v>67</v>
      </c>
      <c r="E34" s="369">
        <v>28</v>
      </c>
      <c r="F34" s="369">
        <v>28</v>
      </c>
      <c r="G34" s="369">
        <v>6</v>
      </c>
      <c r="H34" s="369">
        <v>0</v>
      </c>
      <c r="I34" s="370">
        <v>63</v>
      </c>
      <c r="J34" s="368">
        <v>6</v>
      </c>
      <c r="K34" s="369">
        <v>24</v>
      </c>
      <c r="L34" s="369">
        <v>33</v>
      </c>
      <c r="M34" s="369">
        <v>36</v>
      </c>
      <c r="N34" s="369">
        <v>44</v>
      </c>
      <c r="O34" s="371">
        <v>83</v>
      </c>
      <c r="P34" s="372">
        <f t="shared" si="5"/>
        <v>226</v>
      </c>
    </row>
    <row r="35" spans="1:16" s="315" customFormat="1" ht="27" customHeight="1">
      <c r="A35" s="325" t="s">
        <v>103</v>
      </c>
      <c r="B35" s="359">
        <f t="shared" si="4"/>
        <v>408</v>
      </c>
      <c r="C35" s="373">
        <v>43</v>
      </c>
      <c r="D35" s="374">
        <v>137</v>
      </c>
      <c r="E35" s="374">
        <v>63</v>
      </c>
      <c r="F35" s="374">
        <v>63</v>
      </c>
      <c r="G35" s="374">
        <v>27</v>
      </c>
      <c r="H35" s="374">
        <v>5</v>
      </c>
      <c r="I35" s="375">
        <v>70</v>
      </c>
      <c r="J35" s="373">
        <v>30</v>
      </c>
      <c r="K35" s="374">
        <v>73</v>
      </c>
      <c r="L35" s="374">
        <v>64</v>
      </c>
      <c r="M35" s="374">
        <v>66</v>
      </c>
      <c r="N35" s="374">
        <v>64</v>
      </c>
      <c r="O35" s="376">
        <v>111</v>
      </c>
      <c r="P35" s="366">
        <f t="shared" si="5"/>
        <v>408</v>
      </c>
    </row>
    <row r="36" spans="1:16" s="323" customFormat="1" ht="16.5" customHeight="1">
      <c r="A36" s="317" t="s">
        <v>99</v>
      </c>
      <c r="B36" s="367">
        <f t="shared" si="4"/>
        <v>233</v>
      </c>
      <c r="C36" s="368">
        <v>29</v>
      </c>
      <c r="D36" s="369">
        <v>73</v>
      </c>
      <c r="E36" s="369">
        <v>37</v>
      </c>
      <c r="F36" s="369">
        <v>36</v>
      </c>
      <c r="G36" s="369">
        <v>10</v>
      </c>
      <c r="H36" s="369">
        <v>1</v>
      </c>
      <c r="I36" s="370">
        <v>47</v>
      </c>
      <c r="J36" s="368">
        <v>9</v>
      </c>
      <c r="K36" s="369">
        <v>32</v>
      </c>
      <c r="L36" s="369">
        <v>33</v>
      </c>
      <c r="M36" s="369">
        <v>43</v>
      </c>
      <c r="N36" s="369">
        <v>42</v>
      </c>
      <c r="O36" s="371">
        <v>74</v>
      </c>
      <c r="P36" s="372">
        <f t="shared" si="5"/>
        <v>233</v>
      </c>
    </row>
    <row r="37" spans="1:16" s="315" customFormat="1" ht="27" customHeight="1">
      <c r="A37" s="325" t="s">
        <v>104</v>
      </c>
      <c r="B37" s="359">
        <f t="shared" si="4"/>
        <v>307</v>
      </c>
      <c r="C37" s="373">
        <v>40</v>
      </c>
      <c r="D37" s="374">
        <v>100</v>
      </c>
      <c r="E37" s="374">
        <v>41</v>
      </c>
      <c r="F37" s="374">
        <v>52</v>
      </c>
      <c r="G37" s="374">
        <v>17</v>
      </c>
      <c r="H37" s="374">
        <v>5</v>
      </c>
      <c r="I37" s="375">
        <v>52</v>
      </c>
      <c r="J37" s="373">
        <v>26</v>
      </c>
      <c r="K37" s="374">
        <v>44</v>
      </c>
      <c r="L37" s="374">
        <v>39</v>
      </c>
      <c r="M37" s="374">
        <v>35</v>
      </c>
      <c r="N37" s="374">
        <v>44</v>
      </c>
      <c r="O37" s="376">
        <v>119</v>
      </c>
      <c r="P37" s="366">
        <f t="shared" si="5"/>
        <v>307</v>
      </c>
    </row>
    <row r="38" spans="1:16" s="323" customFormat="1" ht="16.5" customHeight="1">
      <c r="A38" s="317" t="s">
        <v>99</v>
      </c>
      <c r="B38" s="367">
        <f t="shared" si="4"/>
        <v>207</v>
      </c>
      <c r="C38" s="368">
        <v>31</v>
      </c>
      <c r="D38" s="369">
        <v>76</v>
      </c>
      <c r="E38" s="369">
        <v>25</v>
      </c>
      <c r="F38" s="369">
        <v>29</v>
      </c>
      <c r="G38" s="369">
        <v>6</v>
      </c>
      <c r="H38" s="369">
        <v>2</v>
      </c>
      <c r="I38" s="370">
        <v>38</v>
      </c>
      <c r="J38" s="368">
        <v>17</v>
      </c>
      <c r="K38" s="369">
        <v>23</v>
      </c>
      <c r="L38" s="369">
        <v>24</v>
      </c>
      <c r="M38" s="369">
        <v>24</v>
      </c>
      <c r="N38" s="369">
        <v>29</v>
      </c>
      <c r="O38" s="371">
        <v>90</v>
      </c>
      <c r="P38" s="372">
        <f t="shared" si="5"/>
        <v>207</v>
      </c>
    </row>
    <row r="39" spans="1:16" s="315" customFormat="1" ht="27" customHeight="1">
      <c r="A39" s="325" t="s">
        <v>105</v>
      </c>
      <c r="B39" s="359">
        <f t="shared" si="4"/>
        <v>974</v>
      </c>
      <c r="C39" s="373">
        <v>95</v>
      </c>
      <c r="D39" s="374">
        <v>304</v>
      </c>
      <c r="E39" s="374">
        <v>164</v>
      </c>
      <c r="F39" s="374">
        <v>166</v>
      </c>
      <c r="G39" s="374">
        <v>68</v>
      </c>
      <c r="H39" s="374">
        <v>9</v>
      </c>
      <c r="I39" s="375">
        <v>168</v>
      </c>
      <c r="J39" s="373">
        <v>65</v>
      </c>
      <c r="K39" s="374">
        <v>170</v>
      </c>
      <c r="L39" s="374">
        <v>130</v>
      </c>
      <c r="M39" s="374">
        <v>142</v>
      </c>
      <c r="N39" s="374">
        <v>132</v>
      </c>
      <c r="O39" s="376">
        <v>335</v>
      </c>
      <c r="P39" s="366">
        <f t="shared" si="5"/>
        <v>974</v>
      </c>
    </row>
    <row r="40" spans="1:16" s="323" customFormat="1" ht="16.5" customHeight="1">
      <c r="A40" s="317" t="s">
        <v>99</v>
      </c>
      <c r="B40" s="367">
        <f t="shared" si="4"/>
        <v>603</v>
      </c>
      <c r="C40" s="368">
        <v>73</v>
      </c>
      <c r="D40" s="369">
        <v>185</v>
      </c>
      <c r="E40" s="369">
        <v>101</v>
      </c>
      <c r="F40" s="369">
        <v>102</v>
      </c>
      <c r="G40" s="369">
        <v>22</v>
      </c>
      <c r="H40" s="369">
        <v>1</v>
      </c>
      <c r="I40" s="370">
        <v>119</v>
      </c>
      <c r="J40" s="368">
        <v>25</v>
      </c>
      <c r="K40" s="369">
        <v>78</v>
      </c>
      <c r="L40" s="369">
        <v>83</v>
      </c>
      <c r="M40" s="369">
        <v>81</v>
      </c>
      <c r="N40" s="369">
        <v>86</v>
      </c>
      <c r="O40" s="371">
        <v>250</v>
      </c>
      <c r="P40" s="372">
        <f t="shared" si="5"/>
        <v>603</v>
      </c>
    </row>
    <row r="41" spans="1:16" s="315" customFormat="1" ht="27" customHeight="1">
      <c r="A41" s="325" t="s">
        <v>106</v>
      </c>
      <c r="B41" s="359">
        <f t="shared" si="4"/>
        <v>487</v>
      </c>
      <c r="C41" s="373">
        <v>66</v>
      </c>
      <c r="D41" s="374">
        <v>131</v>
      </c>
      <c r="E41" s="374">
        <v>72</v>
      </c>
      <c r="F41" s="374">
        <v>83</v>
      </c>
      <c r="G41" s="374">
        <v>29</v>
      </c>
      <c r="H41" s="374">
        <v>7</v>
      </c>
      <c r="I41" s="375">
        <v>99</v>
      </c>
      <c r="J41" s="373">
        <v>44</v>
      </c>
      <c r="K41" s="374">
        <v>107</v>
      </c>
      <c r="L41" s="374">
        <v>74</v>
      </c>
      <c r="M41" s="374">
        <v>60</v>
      </c>
      <c r="N41" s="374">
        <v>40</v>
      </c>
      <c r="O41" s="376">
        <v>162</v>
      </c>
      <c r="P41" s="366">
        <f t="shared" si="5"/>
        <v>487</v>
      </c>
    </row>
    <row r="42" spans="1:16" s="323" customFormat="1" ht="16.5" customHeight="1">
      <c r="A42" s="317" t="s">
        <v>99</v>
      </c>
      <c r="B42" s="367">
        <f t="shared" si="4"/>
        <v>320</v>
      </c>
      <c r="C42" s="368">
        <v>53</v>
      </c>
      <c r="D42" s="369">
        <v>78</v>
      </c>
      <c r="E42" s="369">
        <v>39</v>
      </c>
      <c r="F42" s="369">
        <v>58</v>
      </c>
      <c r="G42" s="369">
        <v>13</v>
      </c>
      <c r="H42" s="369">
        <v>1</v>
      </c>
      <c r="I42" s="370">
        <v>78</v>
      </c>
      <c r="J42" s="368">
        <v>11</v>
      </c>
      <c r="K42" s="369">
        <v>69</v>
      </c>
      <c r="L42" s="369">
        <v>56</v>
      </c>
      <c r="M42" s="369">
        <v>38</v>
      </c>
      <c r="N42" s="369">
        <v>28</v>
      </c>
      <c r="O42" s="371">
        <v>118</v>
      </c>
      <c r="P42" s="372">
        <f t="shared" si="5"/>
        <v>320</v>
      </c>
    </row>
    <row r="43" spans="1:16" s="315" customFormat="1" ht="27" customHeight="1">
      <c r="A43" s="325" t="s">
        <v>107</v>
      </c>
      <c r="B43" s="359">
        <f t="shared" si="4"/>
        <v>680</v>
      </c>
      <c r="C43" s="373">
        <v>73</v>
      </c>
      <c r="D43" s="374">
        <v>191</v>
      </c>
      <c r="E43" s="374">
        <v>109</v>
      </c>
      <c r="F43" s="374">
        <v>122</v>
      </c>
      <c r="G43" s="374">
        <v>41</v>
      </c>
      <c r="H43" s="374">
        <v>5</v>
      </c>
      <c r="I43" s="375">
        <v>139</v>
      </c>
      <c r="J43" s="373">
        <v>67</v>
      </c>
      <c r="K43" s="374">
        <v>96</v>
      </c>
      <c r="L43" s="374">
        <v>115</v>
      </c>
      <c r="M43" s="374">
        <v>105</v>
      </c>
      <c r="N43" s="374">
        <v>93</v>
      </c>
      <c r="O43" s="376">
        <v>204</v>
      </c>
      <c r="P43" s="366">
        <f t="shared" si="5"/>
        <v>680</v>
      </c>
    </row>
    <row r="44" spans="1:16" s="323" customFormat="1" ht="16.5" customHeight="1">
      <c r="A44" s="317" t="s">
        <v>99</v>
      </c>
      <c r="B44" s="367">
        <f t="shared" si="4"/>
        <v>433</v>
      </c>
      <c r="C44" s="368">
        <v>61</v>
      </c>
      <c r="D44" s="369">
        <v>118</v>
      </c>
      <c r="E44" s="369">
        <v>60</v>
      </c>
      <c r="F44" s="369">
        <v>70</v>
      </c>
      <c r="G44" s="369">
        <v>18</v>
      </c>
      <c r="H44" s="369">
        <v>2</v>
      </c>
      <c r="I44" s="370">
        <v>104</v>
      </c>
      <c r="J44" s="368">
        <v>24</v>
      </c>
      <c r="K44" s="369">
        <v>42</v>
      </c>
      <c r="L44" s="369">
        <v>74</v>
      </c>
      <c r="M44" s="369">
        <v>70</v>
      </c>
      <c r="N44" s="369">
        <v>70</v>
      </c>
      <c r="O44" s="371">
        <v>153</v>
      </c>
      <c r="P44" s="372">
        <f t="shared" si="5"/>
        <v>433</v>
      </c>
    </row>
    <row r="45" spans="1:16" s="315" customFormat="1" ht="30" customHeight="1">
      <c r="A45" s="377" t="s">
        <v>108</v>
      </c>
      <c r="B45" s="378">
        <f aca="true" t="shared" si="6" ref="B45:O45">B27+B29+B31+B33+B35+B37+B39+B41+B43</f>
        <v>6213</v>
      </c>
      <c r="C45" s="379">
        <f t="shared" si="6"/>
        <v>729</v>
      </c>
      <c r="D45" s="380">
        <f t="shared" si="6"/>
        <v>1790</v>
      </c>
      <c r="E45" s="380">
        <f t="shared" si="6"/>
        <v>953</v>
      </c>
      <c r="F45" s="380">
        <f t="shared" si="6"/>
        <v>1028</v>
      </c>
      <c r="G45" s="380">
        <f t="shared" si="6"/>
        <v>453</v>
      </c>
      <c r="H45" s="380">
        <f t="shared" si="6"/>
        <v>60</v>
      </c>
      <c r="I45" s="381">
        <f t="shared" si="6"/>
        <v>1200</v>
      </c>
      <c r="J45" s="379">
        <f t="shared" si="6"/>
        <v>501</v>
      </c>
      <c r="K45" s="380">
        <f t="shared" si="6"/>
        <v>1069</v>
      </c>
      <c r="L45" s="380">
        <f t="shared" si="6"/>
        <v>866</v>
      </c>
      <c r="M45" s="380">
        <f t="shared" si="6"/>
        <v>839</v>
      </c>
      <c r="N45" s="380">
        <f t="shared" si="6"/>
        <v>860</v>
      </c>
      <c r="O45" s="382">
        <f t="shared" si="6"/>
        <v>2078</v>
      </c>
      <c r="P45" s="366">
        <f t="shared" si="5"/>
        <v>6213</v>
      </c>
    </row>
    <row r="46" spans="1:16" s="323" customFormat="1" ht="16.5" customHeight="1" thickBot="1">
      <c r="A46" s="342" t="s">
        <v>99</v>
      </c>
      <c r="B46" s="343">
        <f aca="true" t="shared" si="7" ref="B46:O46">B28+B30+B32+B34+B36+B38+B40+B42+B44</f>
        <v>3910</v>
      </c>
      <c r="C46" s="383">
        <f t="shared" si="7"/>
        <v>535</v>
      </c>
      <c r="D46" s="345">
        <f t="shared" si="7"/>
        <v>1093</v>
      </c>
      <c r="E46" s="345">
        <f t="shared" si="7"/>
        <v>567</v>
      </c>
      <c r="F46" s="345">
        <f t="shared" si="7"/>
        <v>644</v>
      </c>
      <c r="G46" s="345">
        <f t="shared" si="7"/>
        <v>206</v>
      </c>
      <c r="H46" s="345">
        <f t="shared" si="7"/>
        <v>13</v>
      </c>
      <c r="I46" s="384">
        <f t="shared" si="7"/>
        <v>852</v>
      </c>
      <c r="J46" s="344">
        <f t="shared" si="7"/>
        <v>189</v>
      </c>
      <c r="K46" s="345">
        <f t="shared" si="7"/>
        <v>518</v>
      </c>
      <c r="L46" s="345">
        <f t="shared" si="7"/>
        <v>536</v>
      </c>
      <c r="M46" s="345">
        <f t="shared" si="7"/>
        <v>537</v>
      </c>
      <c r="N46" s="345">
        <f t="shared" si="7"/>
        <v>575</v>
      </c>
      <c r="O46" s="385">
        <f t="shared" si="7"/>
        <v>1555</v>
      </c>
      <c r="P46" s="372">
        <f t="shared" si="5"/>
        <v>3910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16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386" t="s">
        <v>124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</row>
    <row r="2" spans="1:31" ht="22.5" customHeight="1">
      <c r="A2" s="387" t="s">
        <v>56</v>
      </c>
      <c r="B2" s="388" t="s">
        <v>125</v>
      </c>
      <c r="C2" s="389"/>
      <c r="D2" s="388" t="s">
        <v>126</v>
      </c>
      <c r="E2" s="389"/>
      <c r="F2" s="390" t="s">
        <v>127</v>
      </c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88" t="s">
        <v>128</v>
      </c>
      <c r="AC2" s="392"/>
      <c r="AD2" s="392"/>
      <c r="AE2" s="180"/>
    </row>
    <row r="3" spans="1:31" ht="21.75" customHeight="1">
      <c r="A3" s="393"/>
      <c r="B3" s="190"/>
      <c r="C3" s="394"/>
      <c r="D3" s="190"/>
      <c r="E3" s="394"/>
      <c r="F3" s="395" t="s">
        <v>129</v>
      </c>
      <c r="G3" s="396"/>
      <c r="H3" s="397" t="s">
        <v>59</v>
      </c>
      <c r="I3" s="398"/>
      <c r="J3" s="398"/>
      <c r="K3" s="398"/>
      <c r="L3" s="398"/>
      <c r="M3" s="398"/>
      <c r="N3" s="398"/>
      <c r="O3" s="398"/>
      <c r="P3" s="203" t="s">
        <v>130</v>
      </c>
      <c r="Q3" s="399"/>
      <c r="R3" s="203" t="s">
        <v>131</v>
      </c>
      <c r="S3" s="399"/>
      <c r="T3" s="395" t="s">
        <v>132</v>
      </c>
      <c r="U3" s="396"/>
      <c r="V3" s="203" t="s">
        <v>133</v>
      </c>
      <c r="W3" s="400"/>
      <c r="X3" s="401" t="s">
        <v>59</v>
      </c>
      <c r="Y3" s="401"/>
      <c r="Z3" s="203" t="s">
        <v>134</v>
      </c>
      <c r="AA3" s="402"/>
      <c r="AB3" s="403"/>
      <c r="AC3" s="192"/>
      <c r="AD3" s="192"/>
      <c r="AE3" s="193"/>
    </row>
    <row r="4" spans="1:31" ht="27.75" customHeight="1">
      <c r="A4" s="393"/>
      <c r="B4" s="190"/>
      <c r="C4" s="394"/>
      <c r="D4" s="190"/>
      <c r="E4" s="394"/>
      <c r="F4" s="404"/>
      <c r="G4" s="405"/>
      <c r="H4" s="406" t="s">
        <v>135</v>
      </c>
      <c r="I4" s="407"/>
      <c r="J4" s="397" t="s">
        <v>136</v>
      </c>
      <c r="K4" s="408"/>
      <c r="L4" s="406" t="s">
        <v>137</v>
      </c>
      <c r="M4" s="407"/>
      <c r="N4" s="406" t="s">
        <v>138</v>
      </c>
      <c r="O4" s="409"/>
      <c r="P4" s="403"/>
      <c r="Q4" s="410"/>
      <c r="R4" s="403"/>
      <c r="S4" s="410"/>
      <c r="T4" s="404"/>
      <c r="U4" s="405"/>
      <c r="V4" s="411"/>
      <c r="W4" s="412"/>
      <c r="X4" s="397" t="s">
        <v>139</v>
      </c>
      <c r="Y4" s="408"/>
      <c r="Z4" s="403"/>
      <c r="AA4" s="410"/>
      <c r="AB4" s="406" t="s">
        <v>140</v>
      </c>
      <c r="AC4" s="407"/>
      <c r="AD4" s="406" t="s">
        <v>84</v>
      </c>
      <c r="AE4" s="413"/>
    </row>
    <row r="5" spans="1:31" ht="19.5" customHeight="1" thickBot="1">
      <c r="A5" s="414"/>
      <c r="B5" s="415" t="s">
        <v>141</v>
      </c>
      <c r="C5" s="415" t="s">
        <v>142</v>
      </c>
      <c r="D5" s="415" t="s">
        <v>141</v>
      </c>
      <c r="E5" s="415" t="s">
        <v>142</v>
      </c>
      <c r="F5" s="416" t="s">
        <v>141</v>
      </c>
      <c r="G5" s="416" t="s">
        <v>142</v>
      </c>
      <c r="H5" s="416" t="s">
        <v>141</v>
      </c>
      <c r="I5" s="416" t="s">
        <v>142</v>
      </c>
      <c r="J5" s="416" t="s">
        <v>141</v>
      </c>
      <c r="K5" s="416" t="s">
        <v>142</v>
      </c>
      <c r="L5" s="416" t="s">
        <v>141</v>
      </c>
      <c r="M5" s="416" t="s">
        <v>142</v>
      </c>
      <c r="N5" s="417" t="s">
        <v>141</v>
      </c>
      <c r="O5" s="418" t="s">
        <v>142</v>
      </c>
      <c r="P5" s="416" t="s">
        <v>141</v>
      </c>
      <c r="Q5" s="416" t="s">
        <v>142</v>
      </c>
      <c r="R5" s="416" t="s">
        <v>141</v>
      </c>
      <c r="S5" s="416" t="s">
        <v>142</v>
      </c>
      <c r="T5" s="416" t="s">
        <v>141</v>
      </c>
      <c r="U5" s="416" t="s">
        <v>142</v>
      </c>
      <c r="V5" s="416" t="s">
        <v>141</v>
      </c>
      <c r="W5" s="416" t="s">
        <v>142</v>
      </c>
      <c r="X5" s="416" t="s">
        <v>141</v>
      </c>
      <c r="Y5" s="416" t="s">
        <v>142</v>
      </c>
      <c r="Z5" s="416" t="s">
        <v>141</v>
      </c>
      <c r="AA5" s="416" t="s">
        <v>142</v>
      </c>
      <c r="AB5" s="419" t="s">
        <v>141</v>
      </c>
      <c r="AC5" s="419" t="s">
        <v>142</v>
      </c>
      <c r="AD5" s="419" t="s">
        <v>141</v>
      </c>
      <c r="AE5" s="420" t="s">
        <v>142</v>
      </c>
    </row>
    <row r="6" spans="1:31" ht="30" customHeight="1">
      <c r="A6" s="421" t="s">
        <v>98</v>
      </c>
      <c r="B6" s="422">
        <v>198</v>
      </c>
      <c r="C6" s="422">
        <v>82</v>
      </c>
      <c r="D6" s="422">
        <v>290</v>
      </c>
      <c r="E6" s="422">
        <v>160</v>
      </c>
      <c r="F6" s="422">
        <v>180</v>
      </c>
      <c r="G6" s="422">
        <v>116</v>
      </c>
      <c r="H6" s="422">
        <v>181</v>
      </c>
      <c r="I6" s="422">
        <v>116</v>
      </c>
      <c r="J6" s="422">
        <v>1</v>
      </c>
      <c r="K6" s="422">
        <v>1</v>
      </c>
      <c r="L6" s="422">
        <v>0</v>
      </c>
      <c r="M6" s="422">
        <v>0</v>
      </c>
      <c r="N6" s="422">
        <v>1</v>
      </c>
      <c r="O6" s="423">
        <v>0</v>
      </c>
      <c r="P6" s="422">
        <v>0</v>
      </c>
      <c r="Q6" s="422">
        <v>0</v>
      </c>
      <c r="R6" s="422">
        <v>5</v>
      </c>
      <c r="S6" s="422">
        <v>1</v>
      </c>
      <c r="T6" s="422">
        <v>7</v>
      </c>
      <c r="U6" s="422">
        <v>3</v>
      </c>
      <c r="V6" s="422">
        <v>7</v>
      </c>
      <c r="W6" s="422">
        <v>5</v>
      </c>
      <c r="X6" s="422">
        <v>3</v>
      </c>
      <c r="Y6" s="422">
        <v>2</v>
      </c>
      <c r="Z6" s="422">
        <v>75</v>
      </c>
      <c r="AA6" s="422">
        <v>24</v>
      </c>
      <c r="AB6" s="423">
        <v>115</v>
      </c>
      <c r="AC6" s="424">
        <v>14</v>
      </c>
      <c r="AD6" s="425">
        <f aca="true" t="shared" si="0" ref="AD6:AD15">J6+L6+P6+R6+T6+AB6</f>
        <v>128</v>
      </c>
      <c r="AE6" s="426">
        <f aca="true" t="shared" si="1" ref="AE6:AE15">K6+M6+Q6+S6+U6+AC6</f>
        <v>19</v>
      </c>
    </row>
    <row r="7" spans="1:31" ht="30" customHeight="1">
      <c r="A7" s="427" t="s">
        <v>100</v>
      </c>
      <c r="B7" s="428">
        <v>38</v>
      </c>
      <c r="C7" s="428">
        <v>11</v>
      </c>
      <c r="D7" s="428">
        <v>80</v>
      </c>
      <c r="E7" s="428">
        <v>41</v>
      </c>
      <c r="F7" s="428">
        <v>28</v>
      </c>
      <c r="G7" s="428">
        <v>16</v>
      </c>
      <c r="H7" s="428">
        <v>26</v>
      </c>
      <c r="I7" s="428">
        <v>15</v>
      </c>
      <c r="J7" s="428">
        <v>2</v>
      </c>
      <c r="K7" s="428">
        <v>1</v>
      </c>
      <c r="L7" s="428">
        <v>0</v>
      </c>
      <c r="M7" s="428">
        <v>0</v>
      </c>
      <c r="N7" s="428">
        <v>0</v>
      </c>
      <c r="O7" s="424">
        <v>0</v>
      </c>
      <c r="P7" s="428">
        <v>0</v>
      </c>
      <c r="Q7" s="428">
        <v>0</v>
      </c>
      <c r="R7" s="428">
        <v>0</v>
      </c>
      <c r="S7" s="428">
        <v>0</v>
      </c>
      <c r="T7" s="428">
        <v>2</v>
      </c>
      <c r="U7" s="428">
        <v>1</v>
      </c>
      <c r="V7" s="428">
        <v>0</v>
      </c>
      <c r="W7" s="428">
        <v>0</v>
      </c>
      <c r="X7" s="428">
        <v>0</v>
      </c>
      <c r="Y7" s="428">
        <v>0</v>
      </c>
      <c r="Z7" s="428">
        <v>43</v>
      </c>
      <c r="AA7" s="428">
        <v>20</v>
      </c>
      <c r="AB7" s="424">
        <v>7</v>
      </c>
      <c r="AC7" s="424">
        <v>4</v>
      </c>
      <c r="AD7" s="425">
        <f t="shared" si="0"/>
        <v>11</v>
      </c>
      <c r="AE7" s="429">
        <f t="shared" si="1"/>
        <v>6</v>
      </c>
    </row>
    <row r="8" spans="1:31" ht="30" customHeight="1">
      <c r="A8" s="427" t="s">
        <v>101</v>
      </c>
      <c r="B8" s="428">
        <v>25</v>
      </c>
      <c r="C8" s="428">
        <v>10</v>
      </c>
      <c r="D8" s="428">
        <v>26</v>
      </c>
      <c r="E8" s="428">
        <v>11</v>
      </c>
      <c r="F8" s="428">
        <v>20</v>
      </c>
      <c r="G8" s="428">
        <v>8</v>
      </c>
      <c r="H8" s="428">
        <v>19</v>
      </c>
      <c r="I8" s="428">
        <v>8</v>
      </c>
      <c r="J8" s="428">
        <v>0</v>
      </c>
      <c r="K8" s="428">
        <v>0</v>
      </c>
      <c r="L8" s="428">
        <v>0</v>
      </c>
      <c r="M8" s="428">
        <v>0</v>
      </c>
      <c r="N8" s="428">
        <v>1</v>
      </c>
      <c r="O8" s="424">
        <v>0</v>
      </c>
      <c r="P8" s="428">
        <v>0</v>
      </c>
      <c r="Q8" s="428">
        <v>0</v>
      </c>
      <c r="R8" s="428">
        <v>1</v>
      </c>
      <c r="S8" s="428">
        <v>1</v>
      </c>
      <c r="T8" s="428">
        <v>0</v>
      </c>
      <c r="U8" s="428">
        <v>0</v>
      </c>
      <c r="V8" s="428">
        <v>0</v>
      </c>
      <c r="W8" s="428">
        <v>0</v>
      </c>
      <c r="X8" s="428">
        <v>0</v>
      </c>
      <c r="Y8" s="428">
        <v>0</v>
      </c>
      <c r="Z8" s="428">
        <v>1</v>
      </c>
      <c r="AA8" s="428">
        <v>0</v>
      </c>
      <c r="AB8" s="424">
        <v>1</v>
      </c>
      <c r="AC8" s="424">
        <v>1</v>
      </c>
      <c r="AD8" s="425">
        <f t="shared" si="0"/>
        <v>2</v>
      </c>
      <c r="AE8" s="429">
        <f t="shared" si="1"/>
        <v>2</v>
      </c>
    </row>
    <row r="9" spans="1:31" ht="30" customHeight="1">
      <c r="A9" s="427" t="s">
        <v>102</v>
      </c>
      <c r="B9" s="428">
        <v>28</v>
      </c>
      <c r="C9" s="428">
        <v>7</v>
      </c>
      <c r="D9" s="428">
        <v>39</v>
      </c>
      <c r="E9" s="428">
        <v>18</v>
      </c>
      <c r="F9" s="428">
        <v>27</v>
      </c>
      <c r="G9" s="428">
        <v>14</v>
      </c>
      <c r="H9" s="428">
        <v>25</v>
      </c>
      <c r="I9" s="428">
        <v>14</v>
      </c>
      <c r="J9" s="428">
        <v>1</v>
      </c>
      <c r="K9" s="428">
        <v>0</v>
      </c>
      <c r="L9" s="428">
        <v>0</v>
      </c>
      <c r="M9" s="428">
        <v>0</v>
      </c>
      <c r="N9" s="428">
        <v>1</v>
      </c>
      <c r="O9" s="424">
        <v>0</v>
      </c>
      <c r="P9" s="428">
        <v>0</v>
      </c>
      <c r="Q9" s="428">
        <v>0</v>
      </c>
      <c r="R9" s="428">
        <v>2</v>
      </c>
      <c r="S9" s="428">
        <v>1</v>
      </c>
      <c r="T9" s="428">
        <v>0</v>
      </c>
      <c r="U9" s="428">
        <v>0</v>
      </c>
      <c r="V9" s="428">
        <v>1</v>
      </c>
      <c r="W9" s="428">
        <v>1</v>
      </c>
      <c r="X9" s="428">
        <v>0</v>
      </c>
      <c r="Y9" s="428">
        <v>0</v>
      </c>
      <c r="Z9" s="428">
        <v>2</v>
      </c>
      <c r="AA9" s="428">
        <v>1</v>
      </c>
      <c r="AB9" s="424">
        <v>2</v>
      </c>
      <c r="AC9" s="424">
        <v>0</v>
      </c>
      <c r="AD9" s="425">
        <f t="shared" si="0"/>
        <v>5</v>
      </c>
      <c r="AE9" s="429">
        <f t="shared" si="1"/>
        <v>1</v>
      </c>
    </row>
    <row r="10" spans="1:31" ht="30" customHeight="1">
      <c r="A10" s="427" t="s">
        <v>103</v>
      </c>
      <c r="B10" s="428">
        <v>36</v>
      </c>
      <c r="C10" s="428">
        <v>11</v>
      </c>
      <c r="D10" s="428">
        <v>147</v>
      </c>
      <c r="E10" s="428">
        <v>80</v>
      </c>
      <c r="F10" s="428">
        <v>125</v>
      </c>
      <c r="G10" s="428">
        <v>75</v>
      </c>
      <c r="H10" s="428">
        <v>122</v>
      </c>
      <c r="I10" s="428">
        <v>74</v>
      </c>
      <c r="J10" s="428">
        <v>0</v>
      </c>
      <c r="K10" s="428">
        <v>0</v>
      </c>
      <c r="L10" s="428">
        <v>0</v>
      </c>
      <c r="M10" s="428">
        <v>0</v>
      </c>
      <c r="N10" s="428">
        <v>1</v>
      </c>
      <c r="O10" s="424">
        <v>1</v>
      </c>
      <c r="P10" s="428">
        <v>0</v>
      </c>
      <c r="Q10" s="428">
        <v>0</v>
      </c>
      <c r="R10" s="428">
        <v>1</v>
      </c>
      <c r="S10" s="428">
        <v>0</v>
      </c>
      <c r="T10" s="428">
        <v>2</v>
      </c>
      <c r="U10" s="428">
        <v>1</v>
      </c>
      <c r="V10" s="428">
        <v>1</v>
      </c>
      <c r="W10" s="428">
        <v>0</v>
      </c>
      <c r="X10" s="428">
        <v>0</v>
      </c>
      <c r="Y10" s="428">
        <v>0</v>
      </c>
      <c r="Z10" s="428">
        <v>10</v>
      </c>
      <c r="AA10" s="428">
        <v>0</v>
      </c>
      <c r="AB10" s="424">
        <v>294</v>
      </c>
      <c r="AC10" s="424">
        <v>192</v>
      </c>
      <c r="AD10" s="425">
        <f t="shared" si="0"/>
        <v>297</v>
      </c>
      <c r="AE10" s="429">
        <f t="shared" si="1"/>
        <v>193</v>
      </c>
    </row>
    <row r="11" spans="1:31" ht="30" customHeight="1">
      <c r="A11" s="427" t="s">
        <v>104</v>
      </c>
      <c r="B11" s="428">
        <v>28</v>
      </c>
      <c r="C11" s="428">
        <v>18</v>
      </c>
      <c r="D11" s="428">
        <v>28</v>
      </c>
      <c r="E11" s="428">
        <v>16</v>
      </c>
      <c r="F11" s="428">
        <v>20</v>
      </c>
      <c r="G11" s="428">
        <v>15</v>
      </c>
      <c r="H11" s="428">
        <v>18</v>
      </c>
      <c r="I11" s="428">
        <v>15</v>
      </c>
      <c r="J11" s="428">
        <v>1</v>
      </c>
      <c r="K11" s="428">
        <v>0</v>
      </c>
      <c r="L11" s="428">
        <v>0</v>
      </c>
      <c r="M11" s="428">
        <v>0</v>
      </c>
      <c r="N11" s="428">
        <v>0</v>
      </c>
      <c r="O11" s="424">
        <v>0</v>
      </c>
      <c r="P11" s="428">
        <v>0</v>
      </c>
      <c r="Q11" s="428">
        <v>0</v>
      </c>
      <c r="R11" s="428">
        <v>0</v>
      </c>
      <c r="S11" s="428">
        <v>0</v>
      </c>
      <c r="T11" s="428">
        <v>1</v>
      </c>
      <c r="U11" s="428">
        <v>1</v>
      </c>
      <c r="V11" s="428">
        <v>1</v>
      </c>
      <c r="W11" s="428">
        <v>1</v>
      </c>
      <c r="X11" s="428">
        <v>0</v>
      </c>
      <c r="Y11" s="428">
        <v>0</v>
      </c>
      <c r="Z11" s="428">
        <v>5</v>
      </c>
      <c r="AA11" s="428">
        <v>0</v>
      </c>
      <c r="AB11" s="424">
        <v>0</v>
      </c>
      <c r="AC11" s="424">
        <v>0</v>
      </c>
      <c r="AD11" s="425">
        <f t="shared" si="0"/>
        <v>2</v>
      </c>
      <c r="AE11" s="429">
        <f t="shared" si="1"/>
        <v>1</v>
      </c>
    </row>
    <row r="12" spans="1:31" ht="30" customHeight="1">
      <c r="A12" s="427" t="s">
        <v>105</v>
      </c>
      <c r="B12" s="428">
        <v>66</v>
      </c>
      <c r="C12" s="428">
        <v>26</v>
      </c>
      <c r="D12" s="428">
        <v>120</v>
      </c>
      <c r="E12" s="428">
        <v>46</v>
      </c>
      <c r="F12" s="428">
        <v>47</v>
      </c>
      <c r="G12" s="428">
        <v>20</v>
      </c>
      <c r="H12" s="428">
        <v>44</v>
      </c>
      <c r="I12" s="428">
        <v>18</v>
      </c>
      <c r="J12" s="428">
        <v>1</v>
      </c>
      <c r="K12" s="428">
        <v>1</v>
      </c>
      <c r="L12" s="428">
        <v>0</v>
      </c>
      <c r="M12" s="428">
        <v>0</v>
      </c>
      <c r="N12" s="428">
        <v>1</v>
      </c>
      <c r="O12" s="424">
        <v>0</v>
      </c>
      <c r="P12" s="428">
        <v>0</v>
      </c>
      <c r="Q12" s="428">
        <v>0</v>
      </c>
      <c r="R12" s="428">
        <v>1</v>
      </c>
      <c r="S12" s="428">
        <v>0</v>
      </c>
      <c r="T12" s="428">
        <v>4</v>
      </c>
      <c r="U12" s="428">
        <v>1</v>
      </c>
      <c r="V12" s="428">
        <v>1</v>
      </c>
      <c r="W12" s="428">
        <v>1</v>
      </c>
      <c r="X12" s="428">
        <v>0</v>
      </c>
      <c r="Y12" s="428">
        <v>0</v>
      </c>
      <c r="Z12" s="428">
        <v>65</v>
      </c>
      <c r="AA12" s="428">
        <v>23</v>
      </c>
      <c r="AB12" s="424">
        <v>17</v>
      </c>
      <c r="AC12" s="424">
        <v>4</v>
      </c>
      <c r="AD12" s="425">
        <f t="shared" si="0"/>
        <v>23</v>
      </c>
      <c r="AE12" s="429">
        <f t="shared" si="1"/>
        <v>6</v>
      </c>
    </row>
    <row r="13" spans="1:31" ht="30" customHeight="1">
      <c r="A13" s="427" t="s">
        <v>106</v>
      </c>
      <c r="B13" s="428">
        <v>49</v>
      </c>
      <c r="C13" s="428">
        <v>13</v>
      </c>
      <c r="D13" s="428">
        <v>73</v>
      </c>
      <c r="E13" s="428">
        <v>43</v>
      </c>
      <c r="F13" s="428">
        <v>55</v>
      </c>
      <c r="G13" s="428">
        <v>34</v>
      </c>
      <c r="H13" s="428">
        <v>55</v>
      </c>
      <c r="I13" s="428">
        <v>34</v>
      </c>
      <c r="J13" s="428">
        <v>0</v>
      </c>
      <c r="K13" s="428">
        <v>0</v>
      </c>
      <c r="L13" s="428">
        <v>0</v>
      </c>
      <c r="M13" s="428">
        <v>0</v>
      </c>
      <c r="N13" s="428">
        <v>0</v>
      </c>
      <c r="O13" s="424">
        <v>0</v>
      </c>
      <c r="P13" s="428">
        <v>0</v>
      </c>
      <c r="Q13" s="428">
        <v>0</v>
      </c>
      <c r="R13" s="428">
        <v>0</v>
      </c>
      <c r="S13" s="428">
        <v>0</v>
      </c>
      <c r="T13" s="428">
        <v>3</v>
      </c>
      <c r="U13" s="428">
        <v>2</v>
      </c>
      <c r="V13" s="428">
        <v>1</v>
      </c>
      <c r="W13" s="428">
        <v>0</v>
      </c>
      <c r="X13" s="428">
        <v>0</v>
      </c>
      <c r="Y13" s="428">
        <v>0</v>
      </c>
      <c r="Z13" s="428">
        <v>9</v>
      </c>
      <c r="AA13" s="428">
        <v>5</v>
      </c>
      <c r="AB13" s="424">
        <v>10</v>
      </c>
      <c r="AC13" s="424">
        <v>4</v>
      </c>
      <c r="AD13" s="425">
        <f t="shared" si="0"/>
        <v>13</v>
      </c>
      <c r="AE13" s="429">
        <f t="shared" si="1"/>
        <v>6</v>
      </c>
    </row>
    <row r="14" spans="1:31" ht="30" customHeight="1">
      <c r="A14" s="427" t="s">
        <v>107</v>
      </c>
      <c r="B14" s="428">
        <v>71</v>
      </c>
      <c r="C14" s="428">
        <v>24</v>
      </c>
      <c r="D14" s="428">
        <v>52</v>
      </c>
      <c r="E14" s="428">
        <v>24</v>
      </c>
      <c r="F14" s="428">
        <v>28</v>
      </c>
      <c r="G14" s="428">
        <v>14</v>
      </c>
      <c r="H14" s="428">
        <v>27</v>
      </c>
      <c r="I14" s="428">
        <v>13</v>
      </c>
      <c r="J14" s="428">
        <v>0</v>
      </c>
      <c r="K14" s="428">
        <v>0</v>
      </c>
      <c r="L14" s="428">
        <v>0</v>
      </c>
      <c r="M14" s="428">
        <v>0</v>
      </c>
      <c r="N14" s="428">
        <v>1</v>
      </c>
      <c r="O14" s="424">
        <v>0</v>
      </c>
      <c r="P14" s="428">
        <v>0</v>
      </c>
      <c r="Q14" s="428">
        <v>0</v>
      </c>
      <c r="R14" s="428">
        <v>1</v>
      </c>
      <c r="S14" s="428">
        <v>1</v>
      </c>
      <c r="T14" s="428">
        <v>6</v>
      </c>
      <c r="U14" s="428">
        <v>6</v>
      </c>
      <c r="V14" s="428">
        <v>2</v>
      </c>
      <c r="W14" s="428">
        <v>1</v>
      </c>
      <c r="X14" s="428">
        <v>0</v>
      </c>
      <c r="Y14" s="428">
        <v>0</v>
      </c>
      <c r="Z14" s="428">
        <v>9</v>
      </c>
      <c r="AA14" s="428">
        <v>0</v>
      </c>
      <c r="AB14" s="424">
        <v>3</v>
      </c>
      <c r="AC14" s="424">
        <v>1</v>
      </c>
      <c r="AD14" s="425">
        <f t="shared" si="0"/>
        <v>10</v>
      </c>
      <c r="AE14" s="429">
        <f t="shared" si="1"/>
        <v>8</v>
      </c>
    </row>
    <row r="15" spans="1:31" ht="39.75" customHeight="1">
      <c r="A15" s="430" t="s">
        <v>143</v>
      </c>
      <c r="B15" s="431">
        <v>0</v>
      </c>
      <c r="C15" s="431">
        <v>0</v>
      </c>
      <c r="D15" s="431">
        <v>0</v>
      </c>
      <c r="E15" s="431">
        <v>0</v>
      </c>
      <c r="F15" s="431">
        <v>0</v>
      </c>
      <c r="G15" s="431">
        <v>0</v>
      </c>
      <c r="H15" s="431">
        <v>0</v>
      </c>
      <c r="I15" s="431">
        <v>0</v>
      </c>
      <c r="J15" s="431">
        <v>0</v>
      </c>
      <c r="K15" s="431">
        <v>0</v>
      </c>
      <c r="L15" s="431">
        <v>0</v>
      </c>
      <c r="M15" s="431">
        <v>0</v>
      </c>
      <c r="N15" s="431">
        <v>0</v>
      </c>
      <c r="O15" s="431">
        <v>0</v>
      </c>
      <c r="P15" s="431">
        <v>0</v>
      </c>
      <c r="Q15" s="431">
        <v>0</v>
      </c>
      <c r="R15" s="431">
        <v>0</v>
      </c>
      <c r="S15" s="431">
        <v>0</v>
      </c>
      <c r="T15" s="431">
        <v>0</v>
      </c>
      <c r="U15" s="431">
        <v>0</v>
      </c>
      <c r="V15" s="431">
        <v>0</v>
      </c>
      <c r="W15" s="431">
        <v>0</v>
      </c>
      <c r="X15" s="431">
        <v>0</v>
      </c>
      <c r="Y15" s="431">
        <v>0</v>
      </c>
      <c r="Z15" s="431">
        <v>0</v>
      </c>
      <c r="AA15" s="431">
        <v>0</v>
      </c>
      <c r="AB15" s="431">
        <v>3</v>
      </c>
      <c r="AC15" s="431">
        <v>1</v>
      </c>
      <c r="AD15" s="425">
        <f t="shared" si="0"/>
        <v>3</v>
      </c>
      <c r="AE15" s="429">
        <f t="shared" si="1"/>
        <v>1</v>
      </c>
    </row>
    <row r="16" spans="1:31" ht="30" customHeight="1" thickBot="1">
      <c r="A16" s="432" t="s">
        <v>79</v>
      </c>
      <c r="B16" s="433">
        <f aca="true" t="shared" si="2" ref="B16:AE16">B6+B7+B8+B9+B10+B11+B12+B13+B14+B15</f>
        <v>539</v>
      </c>
      <c r="C16" s="433">
        <f t="shared" si="2"/>
        <v>202</v>
      </c>
      <c r="D16" s="433">
        <f t="shared" si="2"/>
        <v>855</v>
      </c>
      <c r="E16" s="433">
        <f t="shared" si="2"/>
        <v>439</v>
      </c>
      <c r="F16" s="433">
        <f t="shared" si="2"/>
        <v>530</v>
      </c>
      <c r="G16" s="433">
        <f t="shared" si="2"/>
        <v>312</v>
      </c>
      <c r="H16" s="433">
        <f t="shared" si="2"/>
        <v>517</v>
      </c>
      <c r="I16" s="433">
        <f t="shared" si="2"/>
        <v>307</v>
      </c>
      <c r="J16" s="433">
        <f t="shared" si="2"/>
        <v>6</v>
      </c>
      <c r="K16" s="433">
        <f t="shared" si="2"/>
        <v>3</v>
      </c>
      <c r="L16" s="433">
        <f t="shared" si="2"/>
        <v>0</v>
      </c>
      <c r="M16" s="433">
        <f t="shared" si="2"/>
        <v>0</v>
      </c>
      <c r="N16" s="433">
        <f t="shared" si="2"/>
        <v>6</v>
      </c>
      <c r="O16" s="433">
        <f t="shared" si="2"/>
        <v>1</v>
      </c>
      <c r="P16" s="433">
        <f t="shared" si="2"/>
        <v>0</v>
      </c>
      <c r="Q16" s="433">
        <f t="shared" si="2"/>
        <v>0</v>
      </c>
      <c r="R16" s="433">
        <f t="shared" si="2"/>
        <v>11</v>
      </c>
      <c r="S16" s="433">
        <f t="shared" si="2"/>
        <v>4</v>
      </c>
      <c r="T16" s="433">
        <f t="shared" si="2"/>
        <v>25</v>
      </c>
      <c r="U16" s="433">
        <f t="shared" si="2"/>
        <v>15</v>
      </c>
      <c r="V16" s="433">
        <f t="shared" si="2"/>
        <v>14</v>
      </c>
      <c r="W16" s="433">
        <f t="shared" si="2"/>
        <v>9</v>
      </c>
      <c r="X16" s="433">
        <f t="shared" si="2"/>
        <v>3</v>
      </c>
      <c r="Y16" s="433">
        <f t="shared" si="2"/>
        <v>2</v>
      </c>
      <c r="Z16" s="433">
        <f t="shared" si="2"/>
        <v>219</v>
      </c>
      <c r="AA16" s="433">
        <f t="shared" si="2"/>
        <v>73</v>
      </c>
      <c r="AB16" s="433">
        <f t="shared" si="2"/>
        <v>452</v>
      </c>
      <c r="AC16" s="433">
        <f t="shared" si="2"/>
        <v>221</v>
      </c>
      <c r="AD16" s="434">
        <f t="shared" si="2"/>
        <v>494</v>
      </c>
      <c r="AE16" s="435">
        <f t="shared" si="2"/>
        <v>243</v>
      </c>
    </row>
  </sheetData>
  <mergeCells count="21">
    <mergeCell ref="B2:C4"/>
    <mergeCell ref="X4:Y4"/>
    <mergeCell ref="H3:O3"/>
    <mergeCell ref="T3:U4"/>
    <mergeCell ref="L4:M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AD4:AE4"/>
    <mergeCell ref="V3:W4"/>
    <mergeCell ref="F2:AA2"/>
    <mergeCell ref="P3:Q4"/>
    <mergeCell ref="J4:K4"/>
    <mergeCell ref="H4:I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cp:lastPrinted>2006-12-04T11:29:13Z</cp:lastPrinted>
  <dcterms:created xsi:type="dcterms:W3CDTF">2006-12-04T11:28:24Z</dcterms:created>
  <dcterms:modified xsi:type="dcterms:W3CDTF">2006-12-04T11:30:54Z</dcterms:modified>
  <cp:category/>
  <cp:version/>
  <cp:contentType/>
  <cp:contentStatus/>
</cp:coreProperties>
</file>