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ogólne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'ogólne'!$A$1:$AE$20</definedName>
    <definedName name="_xlnm.Print_Area" localSheetId="1">'wiek,wyk,czas,staz'!$A$1:$O$47</definedName>
  </definedNames>
  <calcPr fullCalcOnLoad="1"/>
</workbook>
</file>

<file path=xl/comments1.xml><?xml version="1.0" encoding="utf-8"?>
<comments xmlns="http://schemas.openxmlformats.org/spreadsheetml/2006/main">
  <authors>
    <author>abi</author>
  </authors>
  <commentList>
    <comment ref="S15" authorId="0">
      <text>
        <r>
          <rPr>
            <sz val="9"/>
            <rFont val="Tahoma"/>
            <family val="2"/>
          </rPr>
          <t xml:space="preserve">Liczba bezrobotnych według starej ustawy: 
- bezrobotni bez kwalifikacji zawodowych </t>
        </r>
      </text>
    </comment>
    <comment ref="S14" authorId="0">
      <text>
        <r>
          <rPr>
            <sz val="8"/>
            <rFont val="Tahoma"/>
            <family val="2"/>
          </rPr>
          <t>W</t>
        </r>
        <r>
          <rPr>
            <sz val="9"/>
            <rFont val="Tahoma"/>
            <family val="2"/>
          </rPr>
          <t>g nowej ustawy dodano nową grupę bezrobotnych: 
-bezrobotni bez kwalifikacji zawodowych 
-bezrobotni bez doświadczenia zawodowego</t>
        </r>
      </text>
    </comment>
    <comment ref="W14" authorId="0">
      <text>
        <r>
          <rPr>
            <sz val="9"/>
            <rFont val="Tahoma"/>
            <family val="2"/>
          </rPr>
          <t>Nowa definicja:
- bezrobotnych samotnie wychowujących co najmniej jedno dziecko do 18 roku życia</t>
        </r>
      </text>
    </comment>
    <comment ref="W15" authorId="0">
      <text>
        <r>
          <rPr>
            <sz val="9"/>
            <rFont val="Tahoma"/>
            <family val="2"/>
          </rPr>
          <t>Stara definicja:
- bezrobotnych samotnie wychowujących co najmniej jedno dziecko do 7 roku życia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<sst xmlns="http://schemas.openxmlformats.org/spreadsheetml/2006/main" count="260" uniqueCount="105">
  <si>
    <t>SYTUACJA BEZROBOCIA W POWIECIE TURECKIM STAN NA 30 LISTOPAD 2007 R.</t>
  </si>
  <si>
    <t>Gmina</t>
  </si>
  <si>
    <t>poprzedni</t>
  </si>
  <si>
    <t>Liczba bezrobo-tnych w przeliczeniu na 1000 mieszkań-ców</t>
  </si>
  <si>
    <t xml:space="preserve">Liczba bezrobotnych </t>
  </si>
  <si>
    <t>%
spadku
/
wzrostu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</si>
  <si>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</si>
  <si>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</si>
  <si>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</si>
  <si>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</si>
  <si>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</si>
  <si>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</si>
  <si>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</si>
  <si>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</si>
  <si>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</si>
  <si>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</si>
  <si>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</si>
  <si>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</si>
  <si>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</si>
  <si>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</si>
  <si>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</si>
  <si>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</si>
  <si>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</si>
  <si>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</si>
  <si>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</si>
  <si>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</si>
  <si>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</si>
  <si>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</si>
  <si>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</si>
  <si>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</si>
  <si>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</si>
  <si>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</si>
  <si>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</si>
  <si>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30.09.2007</t>
  </si>
  <si>
    <t>31.10.2007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</si>
  <si>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</si>
  <si>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</si>
  <si>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</si>
  <si>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</si>
  <si>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30 LISTOPADA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</si>
  <si>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</si>
  <si>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</si>
  <si>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</si>
  <si>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</si>
  <si>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</si>
  <si>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</si>
  <si>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</si>
  <si>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</si>
  <si>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</si>
  <si>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</si>
  <si>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</si>
  <si>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</si>
  <si>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</si>
  <si>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</si>
  <si>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</si>
  <si>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</si>
  <si>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</si>
  <si>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</si>
  <si>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</si>
  <si>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</si>
  <si>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</si>
  <si>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</si>
  <si>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</si>
  <si>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</si>
  <si>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</si>
  <si>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</si>
  <si>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</si>
  <si>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</si>
  <si>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</si>
  <si>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</si>
  <si>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</si>
  <si>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</si>
  <si>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</si>
  <si>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</si>
  <si>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</si>
  <si>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</si>
  <si>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</si>
  <si>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</si>
  <si>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</si>
  <si>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</si>
  <si>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</si>
  <si>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LISTOPADA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</si>
  <si>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</si>
  <si>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</si>
  <si>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</si>
  <si>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</si>
  <si>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</si>
  <si>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</si>
  <si>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</si>
  <si>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</si>
  <si>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</si>
  <si>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</si>
  <si>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</si>
  <si>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</si>
  <si>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</si>
  <si>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</si>
  <si>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w tym:
niepełnospr</t>
  </si>
  <si>
    <t>Niesub-sydiowane</t>
  </si>
  <si>
    <t>o</t>
  </si>
  <si>
    <t>k</t>
  </si>
  <si>
    <t>Oferty  z poza naszego powiatu</t>
  </si>
  <si>
    <t>DANE ZA LISTOPAD 2007</t>
  </si>
  <si>
    <t>niesubsydio-wanej</t>
  </si>
  <si>
    <t>niepełnosp</t>
  </si>
  <si>
    <r>
      <t xml:space="preserve">Liczba mieszkań-ców
</t>
    </r>
    <r>
      <rPr>
        <i/>
        <sz val="10"/>
        <rFont val="Arial CE"/>
        <family val="2"/>
      </rPr>
      <t>dane telefo-niczne z UG
stan na 30.11.2007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</si>
</sst>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3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13" fillId="3" borderId="1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3" borderId="23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3" fillId="3" borderId="27" xfId="0" applyFon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  <protection locked="0"/>
    </xf>
    <xf numFmtId="168" fontId="0" fillId="0" borderId="40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0" fillId="0" borderId="39" xfId="0" applyNumberFormat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49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8" fontId="0" fillId="0" borderId="50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51" xfId="0" applyNumberFormat="1" applyBorder="1" applyAlignment="1" applyProtection="1">
      <alignment horizontal="center" vertical="center"/>
      <protection locked="0"/>
    </xf>
    <xf numFmtId="168" fontId="7" fillId="0" borderId="19" xfId="0" applyNumberFormat="1" applyFont="1" applyFill="1" applyBorder="1" applyAlignment="1">
      <alignment horizontal="center" vertical="center"/>
    </xf>
    <xf numFmtId="168" fontId="7" fillId="0" borderId="52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168" fontId="7" fillId="3" borderId="53" xfId="0" applyNumberFormat="1" applyFont="1" applyFill="1" applyBorder="1" applyAlignment="1">
      <alignment horizontal="center" vertical="center"/>
    </xf>
    <xf numFmtId="168" fontId="7" fillId="3" borderId="29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168" fontId="7" fillId="3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7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11" fillId="0" borderId="49" xfId="18" applyFont="1" applyFill="1" applyBorder="1" applyAlignment="1">
      <alignment horizontal="center" vertical="center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54" xfId="18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 wrapText="1"/>
      <protection/>
    </xf>
    <xf numFmtId="0" fontId="0" fillId="0" borderId="57" xfId="18" applyFill="1" applyBorder="1" applyAlignment="1">
      <alignment horizontal="center" vertical="center"/>
      <protection/>
    </xf>
    <xf numFmtId="0" fontId="0" fillId="0" borderId="57" xfId="18" applyFont="1" applyFill="1" applyBorder="1" applyAlignment="1">
      <alignment horizontal="center" vertical="center"/>
      <protection/>
    </xf>
    <xf numFmtId="0" fontId="0" fillId="0" borderId="57" xfId="18" applyFont="1" applyFill="1" applyBorder="1" applyAlignment="1">
      <alignment horizontal="center" vertical="center" wrapText="1"/>
      <protection/>
    </xf>
    <xf numFmtId="0" fontId="0" fillId="0" borderId="58" xfId="18" applyFont="1" applyFill="1" applyBorder="1" applyAlignment="1">
      <alignment horizontal="center" vertical="center" wrapText="1"/>
      <protection/>
    </xf>
    <xf numFmtId="0" fontId="0" fillId="0" borderId="59" xfId="18" applyFill="1" applyBorder="1" applyAlignment="1">
      <alignment horizontal="center" vertical="center"/>
      <protection/>
    </xf>
    <xf numFmtId="0" fontId="0" fillId="0" borderId="57" xfId="18" applyFill="1" applyBorder="1" applyAlignment="1">
      <alignment horizontal="center" vertical="center" wrapText="1"/>
      <protection/>
    </xf>
    <xf numFmtId="0" fontId="15" fillId="0" borderId="57" xfId="18" applyFont="1" applyFill="1" applyBorder="1" applyAlignment="1">
      <alignment horizontal="center" vertical="center" wrapText="1"/>
      <protection/>
    </xf>
    <xf numFmtId="0" fontId="0" fillId="0" borderId="58" xfId="18" applyFill="1" applyBorder="1" applyAlignment="1">
      <alignment horizontal="center" vertical="center" wrapText="1"/>
      <protection/>
    </xf>
    <xf numFmtId="0" fontId="16" fillId="0" borderId="60" xfId="18" applyFont="1" applyBorder="1" applyAlignment="1">
      <alignment horizontal="left" vertical="center"/>
      <protection/>
    </xf>
    <xf numFmtId="0" fontId="16" fillId="0" borderId="16" xfId="18" applyFont="1" applyFill="1" applyBorder="1" applyAlignment="1" applyProtection="1">
      <alignment horizontal="center" vertical="center"/>
      <protection/>
    </xf>
    <xf numFmtId="0" fontId="16" fillId="0" borderId="61" xfId="18" applyFont="1" applyBorder="1" applyAlignment="1" applyProtection="1">
      <alignment horizontal="center" vertical="center"/>
      <protection locked="0"/>
    </xf>
    <xf numFmtId="0" fontId="16" fillId="0" borderId="2" xfId="18" applyFont="1" applyBorder="1" applyAlignment="1" applyProtection="1">
      <alignment horizontal="center" vertical="center"/>
      <protection locked="0"/>
    </xf>
    <xf numFmtId="0" fontId="16" fillId="0" borderId="54" xfId="18" applyFont="1" applyBorder="1" applyAlignment="1" applyProtection="1">
      <alignment horizontal="center" vertical="center"/>
      <protection locked="0"/>
    </xf>
    <xf numFmtId="0" fontId="16" fillId="0" borderId="20" xfId="18" applyFont="1" applyBorder="1" applyAlignment="1" applyProtection="1">
      <alignment horizontal="center" vertical="center"/>
      <protection locked="0"/>
    </xf>
    <xf numFmtId="0" fontId="16" fillId="0" borderId="12" xfId="18" applyFont="1" applyBorder="1" applyAlignment="1" applyProtection="1">
      <alignment horizontal="center" vertical="center"/>
      <protection locked="0"/>
    </xf>
    <xf numFmtId="0" fontId="16" fillId="0" borderId="62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4" borderId="63" xfId="18" applyFont="1" applyFill="1" applyBorder="1" applyAlignment="1">
      <alignment horizontal="left" vertical="center"/>
      <protection/>
    </xf>
    <xf numFmtId="0" fontId="18" fillId="0" borderId="64" xfId="18" applyFont="1" applyFill="1" applyBorder="1" applyAlignment="1" applyProtection="1">
      <alignment horizontal="center" vertical="center"/>
      <protection/>
    </xf>
    <xf numFmtId="0" fontId="18" fillId="4" borderId="65" xfId="18" applyFont="1" applyFill="1" applyBorder="1" applyAlignment="1" applyProtection="1">
      <alignment horizontal="center" vertical="center"/>
      <protection locked="0"/>
    </xf>
    <xf numFmtId="0" fontId="18" fillId="4" borderId="66" xfId="18" applyFont="1" applyFill="1" applyBorder="1" applyAlignment="1" applyProtection="1">
      <alignment horizontal="center" vertical="center"/>
      <protection locked="0"/>
    </xf>
    <xf numFmtId="0" fontId="18" fillId="4" borderId="67" xfId="18" applyFont="1" applyFill="1" applyBorder="1" applyAlignment="1" applyProtection="1">
      <alignment horizontal="center" vertical="center"/>
      <protection locked="0"/>
    </xf>
    <xf numFmtId="0" fontId="18" fillId="4" borderId="68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16" fillId="0" borderId="69" xfId="18" applyFont="1" applyBorder="1" applyAlignment="1">
      <alignment horizontal="left" vertical="center"/>
      <protection/>
    </xf>
    <xf numFmtId="0" fontId="16" fillId="0" borderId="70" xfId="18" applyFont="1" applyFill="1" applyBorder="1" applyAlignment="1" applyProtection="1">
      <alignment horizontal="center" vertical="center"/>
      <protection/>
    </xf>
    <xf numFmtId="0" fontId="16" fillId="0" borderId="71" xfId="18" applyFont="1" applyBorder="1" applyAlignment="1" applyProtection="1">
      <alignment horizontal="center" vertical="center"/>
      <protection locked="0"/>
    </xf>
    <xf numFmtId="0" fontId="16" fillId="0" borderId="72" xfId="18" applyFont="1" applyBorder="1" applyAlignment="1" applyProtection="1">
      <alignment horizontal="center" vertical="center"/>
      <protection locked="0"/>
    </xf>
    <xf numFmtId="0" fontId="16" fillId="0" borderId="73" xfId="18" applyFont="1" applyBorder="1" applyAlignment="1" applyProtection="1">
      <alignment horizontal="center" vertical="center"/>
      <protection locked="0"/>
    </xf>
    <xf numFmtId="0" fontId="16" fillId="0" borderId="51" xfId="18" applyFont="1" applyBorder="1" applyAlignment="1" applyProtection="1">
      <alignment horizontal="center" vertical="center"/>
      <protection locked="0"/>
    </xf>
    <xf numFmtId="0" fontId="18" fillId="4" borderId="74" xfId="18" applyFont="1" applyFill="1" applyBorder="1" applyAlignment="1">
      <alignment horizontal="left" vertical="center"/>
      <protection/>
    </xf>
    <xf numFmtId="0" fontId="18" fillId="4" borderId="75" xfId="18" applyFont="1" applyFill="1" applyBorder="1" applyAlignment="1" applyProtection="1">
      <alignment horizontal="center" vertical="center"/>
      <protection locked="0"/>
    </xf>
    <xf numFmtId="0" fontId="18" fillId="4" borderId="76" xfId="18" applyFont="1" applyFill="1" applyBorder="1" applyAlignment="1" applyProtection="1">
      <alignment horizontal="center" vertical="center"/>
      <protection locked="0"/>
    </xf>
    <xf numFmtId="0" fontId="18" fillId="4" borderId="77" xfId="18" applyFont="1" applyFill="1" applyBorder="1" applyAlignment="1" applyProtection="1">
      <alignment horizontal="center" vertical="center"/>
      <protection locked="0"/>
    </xf>
    <xf numFmtId="0" fontId="18" fillId="4" borderId="78" xfId="18" applyFont="1" applyFill="1" applyBorder="1" applyAlignment="1" applyProtection="1">
      <alignment horizontal="center" vertical="center"/>
      <protection locked="0"/>
    </xf>
    <xf numFmtId="0" fontId="16" fillId="2" borderId="4" xfId="18" applyFont="1" applyFill="1" applyBorder="1" applyAlignment="1">
      <alignment horizontal="left" vertical="center" wrapText="1"/>
      <protection/>
    </xf>
    <xf numFmtId="3" fontId="16" fillId="2" borderId="6" xfId="18" applyNumberFormat="1" applyFont="1" applyFill="1" applyBorder="1" applyAlignment="1">
      <alignment horizontal="center" vertical="center"/>
      <protection/>
    </xf>
    <xf numFmtId="3" fontId="16" fillId="2" borderId="61" xfId="18" applyNumberFormat="1" applyFont="1" applyFill="1" applyBorder="1" applyAlignment="1">
      <alignment horizontal="center" vertical="center"/>
      <protection/>
    </xf>
    <xf numFmtId="3" fontId="16" fillId="2" borderId="2" xfId="18" applyNumberFormat="1" applyFont="1" applyFill="1" applyBorder="1" applyAlignment="1">
      <alignment horizontal="center" vertical="center"/>
      <protection/>
    </xf>
    <xf numFmtId="3" fontId="16" fillId="2" borderId="54" xfId="18" applyNumberFormat="1" applyFont="1" applyFill="1" applyBorder="1" applyAlignment="1">
      <alignment horizontal="center" vertical="center"/>
      <protection/>
    </xf>
    <xf numFmtId="3" fontId="16" fillId="2" borderId="8" xfId="18" applyNumberFormat="1" applyFont="1" applyFill="1" applyBorder="1" applyAlignment="1">
      <alignment horizontal="center" vertical="center"/>
      <protection/>
    </xf>
    <xf numFmtId="3" fontId="17" fillId="0" borderId="0" xfId="18" applyNumberFormat="1" applyFont="1">
      <alignment/>
      <protection/>
    </xf>
    <xf numFmtId="0" fontId="18" fillId="2" borderId="79" xfId="18" applyFont="1" applyFill="1" applyBorder="1" applyAlignment="1">
      <alignment horizontal="left" vertical="center"/>
      <protection/>
    </xf>
    <xf numFmtId="0" fontId="19" fillId="2" borderId="80" xfId="18" applyFont="1" applyFill="1" applyBorder="1" applyAlignment="1">
      <alignment horizontal="center" vertical="center"/>
      <protection/>
    </xf>
    <xf numFmtId="0" fontId="19" fillId="2" borderId="81" xfId="18" applyFont="1" applyFill="1" applyBorder="1" applyAlignment="1">
      <alignment horizontal="center" vertical="center"/>
      <protection/>
    </xf>
    <xf numFmtId="0" fontId="19" fillId="2" borderId="82" xfId="18" applyFont="1" applyFill="1" applyBorder="1" applyAlignment="1">
      <alignment horizontal="center" vertical="center"/>
      <protection/>
    </xf>
    <xf numFmtId="0" fontId="19" fillId="2" borderId="83" xfId="18" applyFont="1" applyFill="1" applyBorder="1" applyAlignment="1">
      <alignment horizontal="center" vertical="center"/>
      <protection/>
    </xf>
    <xf numFmtId="0" fontId="19" fillId="2" borderId="84" xfId="18" applyFont="1" applyFill="1" applyBorder="1" applyAlignment="1">
      <alignment horizontal="center" vertical="center"/>
      <protection/>
    </xf>
    <xf numFmtId="0" fontId="20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1" fillId="0" borderId="48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53" xfId="18" applyFont="1" applyFill="1" applyBorder="1" applyAlignment="1">
      <alignment horizontal="center" vertical="center"/>
      <protection/>
    </xf>
    <xf numFmtId="0" fontId="11" fillId="0" borderId="56" xfId="18" applyFont="1" applyFill="1" applyBorder="1" applyAlignment="1">
      <alignment horizontal="center" vertical="center" wrapText="1"/>
      <protection/>
    </xf>
    <xf numFmtId="0" fontId="11" fillId="0" borderId="57" xfId="18" applyFont="1" applyFill="1" applyBorder="1" applyAlignment="1">
      <alignment horizontal="center" vertical="center" wrapText="1"/>
      <protection/>
    </xf>
    <xf numFmtId="0" fontId="11" fillId="0" borderId="58" xfId="18" applyFont="1" applyFill="1" applyBorder="1" applyAlignment="1">
      <alignment horizontal="center" vertical="center" wrapText="1"/>
      <protection/>
    </xf>
    <xf numFmtId="49" fontId="11" fillId="0" borderId="56" xfId="18" applyNumberFormat="1" applyFont="1" applyFill="1" applyBorder="1" applyAlignment="1">
      <alignment horizontal="center" vertical="center" wrapText="1"/>
      <protection/>
    </xf>
    <xf numFmtId="49" fontId="11" fillId="0" borderId="57" xfId="18" applyNumberFormat="1" applyFont="1" applyFill="1" applyBorder="1" applyAlignment="1">
      <alignment horizontal="center" vertical="center" wrapText="1"/>
      <protection/>
    </xf>
    <xf numFmtId="49" fontId="11" fillId="0" borderId="58" xfId="18" applyNumberFormat="1" applyFont="1" applyFill="1" applyBorder="1" applyAlignment="1">
      <alignment horizontal="center" vertical="center" wrapText="1"/>
      <protection/>
    </xf>
    <xf numFmtId="0" fontId="16" fillId="0" borderId="16" xfId="18" applyFont="1" applyBorder="1" applyAlignment="1" applyProtection="1">
      <alignment horizontal="center" vertical="center"/>
      <protection/>
    </xf>
    <xf numFmtId="0" fontId="16" fillId="0" borderId="85" xfId="18" applyFont="1" applyFill="1" applyBorder="1" applyAlignment="1" applyProtection="1">
      <alignment horizontal="center" vertical="center"/>
      <protection locked="0"/>
    </xf>
    <xf numFmtId="0" fontId="16" fillId="0" borderId="12" xfId="18" applyFont="1" applyFill="1" applyBorder="1" applyAlignment="1" applyProtection="1">
      <alignment horizontal="center" vertical="center"/>
      <protection locked="0"/>
    </xf>
    <xf numFmtId="0" fontId="16" fillId="0" borderId="13" xfId="18" applyFont="1" applyFill="1" applyBorder="1" applyAlignment="1" applyProtection="1">
      <alignment horizontal="center" vertical="center"/>
      <protection locked="0"/>
    </xf>
    <xf numFmtId="0" fontId="16" fillId="0" borderId="61" xfId="18" applyFont="1" applyFill="1" applyBorder="1" applyAlignment="1" applyProtection="1">
      <alignment horizontal="center" vertical="center"/>
      <protection locked="0"/>
    </xf>
    <xf numFmtId="0" fontId="16" fillId="0" borderId="2" xfId="18" applyFont="1" applyFill="1" applyBorder="1" applyAlignment="1" applyProtection="1">
      <alignment horizontal="center" vertical="center"/>
      <protection locked="0"/>
    </xf>
    <xf numFmtId="0" fontId="16" fillId="0" borderId="54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64" xfId="18" applyFont="1" applyBorder="1" applyAlignment="1" applyProtection="1">
      <alignment horizontal="center" vertical="center"/>
      <protection/>
    </xf>
    <xf numFmtId="0" fontId="18" fillId="0" borderId="65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0" fontId="18" fillId="0" borderId="86" xfId="18" applyFont="1" applyFill="1" applyBorder="1" applyAlignment="1" applyProtection="1">
      <alignment horizontal="center" vertical="center"/>
      <protection locked="0"/>
    </xf>
    <xf numFmtId="0" fontId="18" fillId="0" borderId="67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16" fillId="0" borderId="71" xfId="18" applyFont="1" applyFill="1" applyBorder="1" applyAlignment="1" applyProtection="1">
      <alignment horizontal="center" vertical="center"/>
      <protection locked="0"/>
    </xf>
    <xf numFmtId="0" fontId="16" fillId="0" borderId="72" xfId="18" applyFont="1" applyFill="1" applyBorder="1" applyAlignment="1" applyProtection="1">
      <alignment horizontal="center" vertical="center"/>
      <protection locked="0"/>
    </xf>
    <xf numFmtId="0" fontId="16" fillId="0" borderId="21" xfId="18" applyFont="1" applyFill="1" applyBorder="1" applyAlignment="1" applyProtection="1">
      <alignment horizontal="center" vertical="center"/>
      <protection locked="0"/>
    </xf>
    <xf numFmtId="0" fontId="16" fillId="0" borderId="73" xfId="18" applyFont="1" applyFill="1" applyBorder="1" applyAlignment="1" applyProtection="1">
      <alignment horizontal="center" vertical="center"/>
      <protection locked="0"/>
    </xf>
    <xf numFmtId="0" fontId="16" fillId="2" borderId="69" xfId="18" applyFont="1" applyFill="1" applyBorder="1" applyAlignment="1">
      <alignment horizontal="left" vertical="center" wrapText="1"/>
      <protection/>
    </xf>
    <xf numFmtId="3" fontId="16" fillId="2" borderId="70" xfId="18" applyNumberFormat="1" applyFont="1" applyFill="1" applyBorder="1" applyAlignment="1">
      <alignment horizontal="center" vertical="center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3" fontId="16" fillId="2" borderId="72" xfId="18" applyNumberFormat="1" applyFont="1" applyFill="1" applyBorder="1" applyAlignment="1">
      <alignment horizontal="center" vertical="center"/>
      <protection/>
    </xf>
    <xf numFmtId="3" fontId="16" fillId="2" borderId="87" xfId="18" applyNumberFormat="1" applyFont="1" applyFill="1" applyBorder="1" applyAlignment="1">
      <alignment horizontal="center" vertical="center"/>
      <protection/>
    </xf>
    <xf numFmtId="3" fontId="16" fillId="2" borderId="22" xfId="18" applyNumberFormat="1" applyFont="1" applyFill="1" applyBorder="1" applyAlignment="1">
      <alignment horizontal="center" vertical="center"/>
      <protection/>
    </xf>
    <xf numFmtId="0" fontId="19" fillId="2" borderId="79" xfId="18" applyFont="1" applyFill="1" applyBorder="1" applyAlignment="1">
      <alignment horizontal="center" vertical="center"/>
      <protection/>
    </xf>
    <xf numFmtId="0" fontId="19" fillId="2" borderId="88" xfId="18" applyFont="1" applyFill="1" applyBorder="1" applyAlignment="1">
      <alignment horizontal="center" vertical="center"/>
      <protection/>
    </xf>
    <xf numFmtId="0" fontId="19" fillId="2" borderId="89" xfId="18" applyFont="1" applyFill="1" applyBorder="1" applyAlignment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70" xfId="0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"/>
      <sheetName val="wiek,wyk,czas,staz"/>
      <sheetName val="zarej ogołem"/>
      <sheetName val="zarej od stycznia do"/>
      <sheetName val="zarej m-czne"/>
      <sheetName val="DALEJ-ARCHIWUM"/>
      <sheetName val="ogólne_10-2007"/>
      <sheetName val="wiek,wyk,czas,staz-10-2007"/>
      <sheetName val="zarej ogołem-10-2007"/>
      <sheetName val="zarej m-czne-10-2700"/>
      <sheetName val="ogólne_09-2007"/>
      <sheetName val="wiek,wyk,czas,staz_09-2007"/>
      <sheetName val="zarej ogołem_09-2007"/>
      <sheetName val="zarej m-czne_09-2007"/>
      <sheetName val="ogólne_08-2007"/>
      <sheetName val="wiek,wyk,czas,staz_08-2007"/>
      <sheetName val="zarej ogołem_08-2007"/>
      <sheetName val="zarej m-czne_08-2007"/>
      <sheetName val="ogólne_07-2007"/>
      <sheetName val="wiek,wyk,czas,staz_07-2007"/>
      <sheetName val="zarej ogołem_07-2007"/>
      <sheetName val="zarej m-czne_07-2007"/>
      <sheetName val="ogólne_06-2007"/>
      <sheetName val="wiek,wyk,czas,staz_06-2007"/>
      <sheetName val="zarej ogołem_06-2007"/>
      <sheetName val="zarej m-czne_06-2007"/>
      <sheetName val="ogólne_05-2007"/>
      <sheetName val="wiek,wyk,czas,staz_05-2007"/>
      <sheetName val="zarej ogołem_05-2007"/>
      <sheetName val="zarej m-czne_05-2007"/>
      <sheetName val="ogólne_04-2007"/>
      <sheetName val="wiek,wyk,czas,staz_04-2007"/>
      <sheetName val="zarej ogołem_04-2007"/>
      <sheetName val="zarej m-czne_04-2007"/>
      <sheetName val="ogólne_03-2007"/>
      <sheetName val="wiek,wyk,czas,staz_03-2007"/>
      <sheetName val="zarej ogołem_03-2007"/>
      <sheetName val="zarej m-czne_03-2007"/>
      <sheetName val="ogólne_02-2007"/>
      <sheetName val="wiek,wyk,czas,staz_02-2007"/>
      <sheetName val="zarej ogołem_02-2007"/>
      <sheetName val="zarej m-czne_02-2007"/>
      <sheetName val="ogólne_01-2007"/>
      <sheetName val="wiek,wyk,czas,staz_01-2007"/>
      <sheetName val="zarej od stycznia do_01-2007"/>
      <sheetName val="zarej m-czne_01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7">
    <pageSetUpPr fitToPage="1"/>
  </sheetPr>
  <dimension ref="A1:AE20"/>
  <sheetViews>
    <sheetView zoomScale="75" zoomScaleNormal="75" workbookViewId="0" topLeftCell="A1">
      <selection activeCell="A1" sqref="A1:AE1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125" style="0" hidden="1" customWidth="1"/>
    <col min="4" max="4" width="11.625" style="0" customWidth="1"/>
    <col min="5" max="5" width="8.125" style="0" customWidth="1"/>
    <col min="6" max="6" width="8.125" style="0" hidden="1" customWidth="1"/>
    <col min="7" max="8" width="8.625" style="0" customWidth="1"/>
    <col min="9" max="26" width="7.00390625" style="0" customWidth="1"/>
    <col min="27" max="27" width="8.75390625" style="0" customWidth="1"/>
    <col min="28" max="31" width="7.00390625" style="0" customWidth="1"/>
  </cols>
  <sheetData>
    <row r="1" spans="1:31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31" ht="25.5" customHeight="1">
      <c r="A2" s="4" t="s">
        <v>1</v>
      </c>
      <c r="B2" s="5" t="s">
        <v>104</v>
      </c>
      <c r="C2" s="5" t="s">
        <v>2</v>
      </c>
      <c r="D2" s="6" t="s">
        <v>3</v>
      </c>
      <c r="E2" s="7" t="s">
        <v>4</v>
      </c>
      <c r="F2" s="8"/>
      <c r="G2" s="9"/>
      <c r="H2" s="10" t="s">
        <v>5</v>
      </c>
      <c r="I2" s="11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7</v>
      </c>
      <c r="AB2" s="13" t="s">
        <v>8</v>
      </c>
      <c r="AC2" s="14"/>
      <c r="AD2" s="15" t="s">
        <v>6</v>
      </c>
      <c r="AE2" s="16"/>
    </row>
    <row r="3" spans="1:31" ht="57" customHeight="1">
      <c r="A3" s="17"/>
      <c r="B3" s="18"/>
      <c r="C3" s="18"/>
      <c r="D3" s="19"/>
      <c r="E3" s="20"/>
      <c r="F3" s="21"/>
      <c r="G3" s="21"/>
      <c r="H3" s="22"/>
      <c r="I3" s="23" t="s">
        <v>9</v>
      </c>
      <c r="J3" s="24"/>
      <c r="K3" s="25" t="s">
        <v>10</v>
      </c>
      <c r="L3" s="26"/>
      <c r="M3" s="27" t="s">
        <v>11</v>
      </c>
      <c r="N3" s="24"/>
      <c r="O3" s="25" t="s">
        <v>12</v>
      </c>
      <c r="P3" s="28"/>
      <c r="Q3" s="25" t="s">
        <v>13</v>
      </c>
      <c r="R3" s="28"/>
      <c r="S3" s="25" t="s">
        <v>14</v>
      </c>
      <c r="T3" s="28"/>
      <c r="U3" s="25" t="s">
        <v>15</v>
      </c>
      <c r="V3" s="28"/>
      <c r="W3" s="25" t="s">
        <v>16</v>
      </c>
      <c r="X3" s="28"/>
      <c r="Y3" s="25" t="s">
        <v>17</v>
      </c>
      <c r="Z3" s="26"/>
      <c r="AA3" s="29"/>
      <c r="AB3" s="30"/>
      <c r="AC3" s="31"/>
      <c r="AD3" s="32" t="s">
        <v>18</v>
      </c>
      <c r="AE3" s="33"/>
    </row>
    <row r="4" spans="1:31" ht="17.25" customHeight="1" thickBot="1">
      <c r="A4" s="34"/>
      <c r="B4" s="35"/>
      <c r="C4" s="36"/>
      <c r="D4" s="37"/>
      <c r="E4" s="38" t="s">
        <v>19</v>
      </c>
      <c r="F4" s="39"/>
      <c r="G4" s="40" t="s">
        <v>20</v>
      </c>
      <c r="H4" s="41"/>
      <c r="I4" s="42" t="s">
        <v>19</v>
      </c>
      <c r="J4" s="43" t="s">
        <v>20</v>
      </c>
      <c r="K4" s="44" t="s">
        <v>19</v>
      </c>
      <c r="L4" s="45" t="s">
        <v>20</v>
      </c>
      <c r="M4" s="44" t="s">
        <v>19</v>
      </c>
      <c r="N4" s="45" t="s">
        <v>20</v>
      </c>
      <c r="O4" s="46" t="s">
        <v>19</v>
      </c>
      <c r="P4" s="47" t="s">
        <v>20</v>
      </c>
      <c r="Q4" s="45" t="s">
        <v>19</v>
      </c>
      <c r="R4" s="47" t="s">
        <v>20</v>
      </c>
      <c r="S4" s="45" t="s">
        <v>19</v>
      </c>
      <c r="T4" s="47" t="s">
        <v>20</v>
      </c>
      <c r="U4" s="45" t="s">
        <v>19</v>
      </c>
      <c r="V4" s="47" t="s">
        <v>20</v>
      </c>
      <c r="W4" s="45" t="s">
        <v>19</v>
      </c>
      <c r="X4" s="47" t="s">
        <v>20</v>
      </c>
      <c r="Y4" s="45" t="s">
        <v>19</v>
      </c>
      <c r="Z4" s="47" t="s">
        <v>20</v>
      </c>
      <c r="AA4" s="48"/>
      <c r="AB4" s="49" t="s">
        <v>19</v>
      </c>
      <c r="AC4" s="50" t="s">
        <v>20</v>
      </c>
      <c r="AD4" s="51" t="s">
        <v>19</v>
      </c>
      <c r="AE4" s="52" t="s">
        <v>20</v>
      </c>
    </row>
    <row r="5" spans="1:31" s="66" customFormat="1" ht="30.75" customHeight="1">
      <c r="A5" s="53" t="s">
        <v>21</v>
      </c>
      <c r="B5" s="54">
        <v>30476</v>
      </c>
      <c r="C5" s="55">
        <v>30486</v>
      </c>
      <c r="D5" s="56">
        <f aca="true" t="shared" si="0" ref="D5:D14">E5*1000/B5</f>
        <v>27.595484971781072</v>
      </c>
      <c r="E5" s="57">
        <v>841</v>
      </c>
      <c r="F5" s="57">
        <v>938</v>
      </c>
      <c r="G5" s="58">
        <v>585</v>
      </c>
      <c r="H5" s="59">
        <f aca="true" t="shared" si="1" ref="H5:H14">100-(E5/F5%)</f>
        <v>10.341151385927517</v>
      </c>
      <c r="I5" s="60">
        <v>106</v>
      </c>
      <c r="J5" s="61">
        <v>65</v>
      </c>
      <c r="K5" s="61">
        <v>0</v>
      </c>
      <c r="L5" s="61">
        <v>0</v>
      </c>
      <c r="M5" s="61">
        <v>487</v>
      </c>
      <c r="N5" s="61">
        <v>368</v>
      </c>
      <c r="O5" s="61">
        <v>164</v>
      </c>
      <c r="P5" s="62">
        <v>113</v>
      </c>
      <c r="Q5" s="62">
        <v>170</v>
      </c>
      <c r="R5" s="62">
        <v>102</v>
      </c>
      <c r="S5" s="61">
        <v>569</v>
      </c>
      <c r="T5" s="62">
        <v>380</v>
      </c>
      <c r="U5" s="61">
        <v>60</v>
      </c>
      <c r="V5" s="62">
        <v>48</v>
      </c>
      <c r="W5" s="61">
        <v>59</v>
      </c>
      <c r="X5" s="62">
        <v>57</v>
      </c>
      <c r="Y5" s="61">
        <v>67</v>
      </c>
      <c r="Z5" s="62">
        <v>34</v>
      </c>
      <c r="AA5" s="63">
        <f aca="true" t="shared" si="2" ref="AA5:AA14">E5-F5</f>
        <v>-97</v>
      </c>
      <c r="AB5" s="64">
        <v>46</v>
      </c>
      <c r="AC5" s="62">
        <v>30</v>
      </c>
      <c r="AD5" s="61">
        <v>24</v>
      </c>
      <c r="AE5" s="65">
        <v>16</v>
      </c>
    </row>
    <row r="6" spans="1:31" ht="30" customHeight="1">
      <c r="A6" s="67" t="s">
        <v>22</v>
      </c>
      <c r="B6" s="68">
        <v>6194</v>
      </c>
      <c r="C6" s="55">
        <v>6199</v>
      </c>
      <c r="D6" s="56">
        <f t="shared" si="0"/>
        <v>38.7471746851792</v>
      </c>
      <c r="E6" s="69">
        <v>240</v>
      </c>
      <c r="F6" s="69">
        <v>249</v>
      </c>
      <c r="G6" s="70">
        <v>177</v>
      </c>
      <c r="H6" s="71">
        <f t="shared" si="1"/>
        <v>3.6144578313253106</v>
      </c>
      <c r="I6" s="72">
        <v>19</v>
      </c>
      <c r="J6" s="73">
        <v>9</v>
      </c>
      <c r="K6" s="73">
        <v>240</v>
      </c>
      <c r="L6" s="74">
        <v>177</v>
      </c>
      <c r="M6" s="74">
        <v>164</v>
      </c>
      <c r="N6" s="74">
        <v>131</v>
      </c>
      <c r="O6" s="74">
        <v>60</v>
      </c>
      <c r="P6" s="75">
        <v>47</v>
      </c>
      <c r="Q6" s="75">
        <v>35</v>
      </c>
      <c r="R6" s="75">
        <v>13</v>
      </c>
      <c r="S6" s="74">
        <v>201</v>
      </c>
      <c r="T6" s="75">
        <v>143</v>
      </c>
      <c r="U6" s="74">
        <v>11</v>
      </c>
      <c r="V6" s="75">
        <v>9</v>
      </c>
      <c r="W6" s="74">
        <v>4</v>
      </c>
      <c r="X6" s="75">
        <v>4</v>
      </c>
      <c r="Y6" s="74">
        <v>5</v>
      </c>
      <c r="Z6" s="75">
        <v>3</v>
      </c>
      <c r="AA6" s="76">
        <f t="shared" si="2"/>
        <v>-9</v>
      </c>
      <c r="AB6" s="77">
        <v>11</v>
      </c>
      <c r="AC6" s="78">
        <v>7</v>
      </c>
      <c r="AD6" s="73">
        <v>3</v>
      </c>
      <c r="AE6" s="79">
        <v>2</v>
      </c>
    </row>
    <row r="7" spans="1:31" ht="30" customHeight="1">
      <c r="A7" s="67" t="s">
        <v>23</v>
      </c>
      <c r="B7" s="68">
        <v>6500</v>
      </c>
      <c r="C7" s="55">
        <v>6500</v>
      </c>
      <c r="D7" s="56">
        <f t="shared" si="0"/>
        <v>25.846153846153847</v>
      </c>
      <c r="E7" s="69">
        <v>168</v>
      </c>
      <c r="F7" s="69">
        <v>189</v>
      </c>
      <c r="G7" s="70">
        <v>112</v>
      </c>
      <c r="H7" s="71">
        <f t="shared" si="1"/>
        <v>11.1111111111111</v>
      </c>
      <c r="I7" s="72">
        <v>26</v>
      </c>
      <c r="J7" s="73">
        <v>8</v>
      </c>
      <c r="K7" s="73">
        <v>115</v>
      </c>
      <c r="L7" s="74">
        <v>76</v>
      </c>
      <c r="M7" s="74">
        <v>100</v>
      </c>
      <c r="N7" s="74">
        <v>75</v>
      </c>
      <c r="O7" s="74">
        <v>52</v>
      </c>
      <c r="P7" s="75">
        <v>37</v>
      </c>
      <c r="Q7" s="75">
        <v>25</v>
      </c>
      <c r="R7" s="75">
        <v>7</v>
      </c>
      <c r="S7" s="74">
        <v>133</v>
      </c>
      <c r="T7" s="75">
        <v>86</v>
      </c>
      <c r="U7" s="74">
        <v>9</v>
      </c>
      <c r="V7" s="75">
        <v>8</v>
      </c>
      <c r="W7" s="74">
        <v>13</v>
      </c>
      <c r="X7" s="75">
        <v>13</v>
      </c>
      <c r="Y7" s="74">
        <v>6</v>
      </c>
      <c r="Z7" s="75">
        <v>4</v>
      </c>
      <c r="AA7" s="76">
        <f t="shared" si="2"/>
        <v>-21</v>
      </c>
      <c r="AB7" s="77">
        <v>5</v>
      </c>
      <c r="AC7" s="78">
        <v>3</v>
      </c>
      <c r="AD7" s="73">
        <v>2</v>
      </c>
      <c r="AE7" s="79">
        <v>1</v>
      </c>
    </row>
    <row r="8" spans="1:31" ht="30" customHeight="1">
      <c r="A8" s="67" t="s">
        <v>24</v>
      </c>
      <c r="B8" s="68">
        <v>5366</v>
      </c>
      <c r="C8" s="55">
        <v>5368</v>
      </c>
      <c r="D8" s="56">
        <f t="shared" si="0"/>
        <v>30.74916138650764</v>
      </c>
      <c r="E8" s="69">
        <v>165</v>
      </c>
      <c r="F8" s="69">
        <v>172</v>
      </c>
      <c r="G8" s="70">
        <v>126</v>
      </c>
      <c r="H8" s="71">
        <f t="shared" si="1"/>
        <v>4.0697674418604635</v>
      </c>
      <c r="I8" s="72">
        <v>12</v>
      </c>
      <c r="J8" s="73">
        <v>7</v>
      </c>
      <c r="K8" s="73">
        <v>165</v>
      </c>
      <c r="L8" s="74">
        <v>126</v>
      </c>
      <c r="M8" s="74">
        <v>117</v>
      </c>
      <c r="N8" s="74">
        <v>93</v>
      </c>
      <c r="O8" s="74">
        <v>49</v>
      </c>
      <c r="P8" s="75">
        <v>41</v>
      </c>
      <c r="Q8" s="75">
        <v>14</v>
      </c>
      <c r="R8" s="75">
        <v>6</v>
      </c>
      <c r="S8" s="74">
        <v>135</v>
      </c>
      <c r="T8" s="75">
        <v>104</v>
      </c>
      <c r="U8" s="74">
        <v>7</v>
      </c>
      <c r="V8" s="75">
        <v>6</v>
      </c>
      <c r="W8" s="74">
        <v>15</v>
      </c>
      <c r="X8" s="75">
        <v>15</v>
      </c>
      <c r="Y8" s="74">
        <v>6</v>
      </c>
      <c r="Z8" s="75">
        <v>4</v>
      </c>
      <c r="AA8" s="76">
        <f t="shared" si="2"/>
        <v>-7</v>
      </c>
      <c r="AB8" s="77">
        <v>8</v>
      </c>
      <c r="AC8" s="78">
        <v>3</v>
      </c>
      <c r="AD8" s="73">
        <v>5</v>
      </c>
      <c r="AE8" s="79">
        <v>1</v>
      </c>
    </row>
    <row r="9" spans="1:31" ht="30" customHeight="1">
      <c r="A9" s="67" t="s">
        <v>25</v>
      </c>
      <c r="B9" s="68">
        <v>6487</v>
      </c>
      <c r="C9" s="55">
        <v>6501</v>
      </c>
      <c r="D9" s="56">
        <f t="shared" si="0"/>
        <v>24.202250655156465</v>
      </c>
      <c r="E9" s="69">
        <v>157</v>
      </c>
      <c r="F9" s="69">
        <v>184</v>
      </c>
      <c r="G9" s="70">
        <v>107</v>
      </c>
      <c r="H9" s="71">
        <f t="shared" si="1"/>
        <v>14.673913043478265</v>
      </c>
      <c r="I9" s="72">
        <v>22</v>
      </c>
      <c r="J9" s="73">
        <v>17</v>
      </c>
      <c r="K9" s="73">
        <v>157</v>
      </c>
      <c r="L9" s="74">
        <v>107</v>
      </c>
      <c r="M9" s="74">
        <v>88</v>
      </c>
      <c r="N9" s="74">
        <v>67</v>
      </c>
      <c r="O9" s="74">
        <v>35</v>
      </c>
      <c r="P9" s="75">
        <v>25</v>
      </c>
      <c r="Q9" s="75">
        <v>26</v>
      </c>
      <c r="R9" s="75">
        <v>16</v>
      </c>
      <c r="S9" s="74">
        <v>129</v>
      </c>
      <c r="T9" s="75">
        <v>88</v>
      </c>
      <c r="U9" s="74">
        <v>7</v>
      </c>
      <c r="V9" s="75">
        <v>4</v>
      </c>
      <c r="W9" s="74">
        <v>11</v>
      </c>
      <c r="X9" s="75">
        <v>11</v>
      </c>
      <c r="Y9" s="74">
        <v>5</v>
      </c>
      <c r="Z9" s="75">
        <v>3</v>
      </c>
      <c r="AA9" s="76">
        <f t="shared" si="2"/>
        <v>-27</v>
      </c>
      <c r="AB9" s="77">
        <v>6</v>
      </c>
      <c r="AC9" s="78">
        <v>2</v>
      </c>
      <c r="AD9" s="73">
        <v>2</v>
      </c>
      <c r="AE9" s="79">
        <v>1</v>
      </c>
    </row>
    <row r="10" spans="1:31" ht="30" customHeight="1">
      <c r="A10" s="80" t="s">
        <v>26</v>
      </c>
      <c r="B10" s="68">
        <v>4246</v>
      </c>
      <c r="C10" s="55">
        <v>4253</v>
      </c>
      <c r="D10" s="56">
        <f t="shared" si="0"/>
        <v>39.5666509656147</v>
      </c>
      <c r="E10" s="69">
        <v>168</v>
      </c>
      <c r="F10" s="69">
        <v>178</v>
      </c>
      <c r="G10" s="70">
        <v>138</v>
      </c>
      <c r="H10" s="71">
        <f t="shared" si="1"/>
        <v>5.617977528089895</v>
      </c>
      <c r="I10" s="81">
        <v>8</v>
      </c>
      <c r="J10" s="73">
        <v>6</v>
      </c>
      <c r="K10" s="73">
        <v>168</v>
      </c>
      <c r="L10" s="82">
        <v>138</v>
      </c>
      <c r="M10" s="82">
        <v>123</v>
      </c>
      <c r="N10" s="82">
        <v>103</v>
      </c>
      <c r="O10" s="82">
        <v>46</v>
      </c>
      <c r="P10" s="83">
        <v>39</v>
      </c>
      <c r="Q10" s="83">
        <v>17</v>
      </c>
      <c r="R10" s="83">
        <v>11</v>
      </c>
      <c r="S10" s="82">
        <v>139</v>
      </c>
      <c r="T10" s="83">
        <v>113</v>
      </c>
      <c r="U10" s="82">
        <v>12</v>
      </c>
      <c r="V10" s="83">
        <v>9</v>
      </c>
      <c r="W10" s="82">
        <v>7</v>
      </c>
      <c r="X10" s="83">
        <v>5</v>
      </c>
      <c r="Y10" s="82">
        <v>5</v>
      </c>
      <c r="Z10" s="83">
        <v>3</v>
      </c>
      <c r="AA10" s="76">
        <f t="shared" si="2"/>
        <v>-10</v>
      </c>
      <c r="AB10" s="84">
        <v>5</v>
      </c>
      <c r="AC10" s="78">
        <v>3</v>
      </c>
      <c r="AD10" s="73">
        <v>0</v>
      </c>
      <c r="AE10" s="79">
        <v>0</v>
      </c>
    </row>
    <row r="11" spans="1:31" ht="30" customHeight="1">
      <c r="A11" s="80" t="s">
        <v>27</v>
      </c>
      <c r="B11" s="68">
        <v>10564</v>
      </c>
      <c r="C11" s="55">
        <v>10772</v>
      </c>
      <c r="D11" s="56">
        <f t="shared" si="0"/>
        <v>48.655812192351384</v>
      </c>
      <c r="E11" s="85">
        <v>514</v>
      </c>
      <c r="F11" s="85">
        <v>513</v>
      </c>
      <c r="G11" s="70">
        <v>369</v>
      </c>
      <c r="H11" s="71">
        <f t="shared" si="1"/>
        <v>-0.19493177387914784</v>
      </c>
      <c r="I11" s="81">
        <v>40</v>
      </c>
      <c r="J11" s="73">
        <v>22</v>
      </c>
      <c r="K11" s="73">
        <v>308</v>
      </c>
      <c r="L11" s="82">
        <v>215</v>
      </c>
      <c r="M11" s="82">
        <v>354</v>
      </c>
      <c r="N11" s="82">
        <v>270</v>
      </c>
      <c r="O11" s="82">
        <v>128</v>
      </c>
      <c r="P11" s="83">
        <v>91</v>
      </c>
      <c r="Q11" s="83">
        <v>53</v>
      </c>
      <c r="R11" s="83">
        <v>27</v>
      </c>
      <c r="S11" s="82">
        <v>414</v>
      </c>
      <c r="T11" s="83">
        <v>291</v>
      </c>
      <c r="U11" s="82">
        <v>31</v>
      </c>
      <c r="V11" s="83">
        <v>26</v>
      </c>
      <c r="W11" s="82">
        <v>26</v>
      </c>
      <c r="X11" s="83">
        <v>25</v>
      </c>
      <c r="Y11" s="82">
        <v>8</v>
      </c>
      <c r="Z11" s="83">
        <v>1</v>
      </c>
      <c r="AA11" s="76">
        <f t="shared" si="2"/>
        <v>1</v>
      </c>
      <c r="AB11" s="84">
        <v>7</v>
      </c>
      <c r="AC11" s="78">
        <v>5</v>
      </c>
      <c r="AD11" s="73">
        <v>3</v>
      </c>
      <c r="AE11" s="79">
        <v>2</v>
      </c>
    </row>
    <row r="12" spans="1:31" s="89" customFormat="1" ht="30" customHeight="1">
      <c r="A12" s="67" t="s">
        <v>28</v>
      </c>
      <c r="B12" s="68">
        <v>7899</v>
      </c>
      <c r="C12" s="55">
        <v>7856</v>
      </c>
      <c r="D12" s="56">
        <f t="shared" si="0"/>
        <v>26.71224205595645</v>
      </c>
      <c r="E12" s="69">
        <v>211</v>
      </c>
      <c r="F12" s="69">
        <v>220</v>
      </c>
      <c r="G12" s="70">
        <v>163</v>
      </c>
      <c r="H12" s="71">
        <f t="shared" si="1"/>
        <v>4.0909090909090935</v>
      </c>
      <c r="I12" s="72">
        <v>38</v>
      </c>
      <c r="J12" s="86">
        <v>26</v>
      </c>
      <c r="K12" s="86">
        <v>211</v>
      </c>
      <c r="L12" s="74">
        <v>163</v>
      </c>
      <c r="M12" s="74">
        <v>120</v>
      </c>
      <c r="N12" s="74">
        <v>98</v>
      </c>
      <c r="O12" s="74">
        <v>43</v>
      </c>
      <c r="P12" s="75">
        <v>34</v>
      </c>
      <c r="Q12" s="75">
        <v>33</v>
      </c>
      <c r="R12" s="75">
        <v>19</v>
      </c>
      <c r="S12" s="74">
        <v>167</v>
      </c>
      <c r="T12" s="75">
        <v>127</v>
      </c>
      <c r="U12" s="74">
        <v>13</v>
      </c>
      <c r="V12" s="75">
        <v>11</v>
      </c>
      <c r="W12" s="74">
        <v>11</v>
      </c>
      <c r="X12" s="75">
        <v>11</v>
      </c>
      <c r="Y12" s="74">
        <v>10</v>
      </c>
      <c r="Z12" s="75">
        <v>4</v>
      </c>
      <c r="AA12" s="76">
        <f t="shared" si="2"/>
        <v>-9</v>
      </c>
      <c r="AB12" s="77">
        <v>9</v>
      </c>
      <c r="AC12" s="87">
        <v>3</v>
      </c>
      <c r="AD12" s="86">
        <v>5</v>
      </c>
      <c r="AE12" s="88">
        <v>1</v>
      </c>
    </row>
    <row r="13" spans="1:31" ht="30" customHeight="1">
      <c r="A13" s="80" t="s">
        <v>29</v>
      </c>
      <c r="B13" s="68">
        <v>8002</v>
      </c>
      <c r="C13" s="55">
        <v>7981</v>
      </c>
      <c r="D13" s="56">
        <f t="shared" si="0"/>
        <v>34.74131467133217</v>
      </c>
      <c r="E13" s="69">
        <v>278</v>
      </c>
      <c r="F13" s="69">
        <v>292</v>
      </c>
      <c r="G13" s="70">
        <v>212</v>
      </c>
      <c r="H13" s="71">
        <f t="shared" si="1"/>
        <v>4.794520547945197</v>
      </c>
      <c r="I13" s="81">
        <v>29</v>
      </c>
      <c r="J13" s="73">
        <v>16</v>
      </c>
      <c r="K13" s="73">
        <v>278</v>
      </c>
      <c r="L13" s="82">
        <v>212</v>
      </c>
      <c r="M13" s="82">
        <v>173</v>
      </c>
      <c r="N13" s="82">
        <v>149</v>
      </c>
      <c r="O13" s="82">
        <v>67</v>
      </c>
      <c r="P13" s="83">
        <v>48</v>
      </c>
      <c r="Q13" s="83">
        <v>25</v>
      </c>
      <c r="R13" s="83">
        <v>14</v>
      </c>
      <c r="S13" s="82">
        <v>234</v>
      </c>
      <c r="T13" s="83">
        <v>181</v>
      </c>
      <c r="U13" s="82">
        <v>16</v>
      </c>
      <c r="V13" s="83">
        <v>11</v>
      </c>
      <c r="W13" s="82">
        <v>7</v>
      </c>
      <c r="X13" s="83">
        <v>7</v>
      </c>
      <c r="Y13" s="82">
        <v>5</v>
      </c>
      <c r="Z13" s="83">
        <v>3</v>
      </c>
      <c r="AA13" s="76">
        <f t="shared" si="2"/>
        <v>-14</v>
      </c>
      <c r="AB13" s="84">
        <v>9</v>
      </c>
      <c r="AC13" s="78">
        <v>4</v>
      </c>
      <c r="AD13" s="73">
        <v>3</v>
      </c>
      <c r="AE13" s="79">
        <v>0</v>
      </c>
    </row>
    <row r="14" spans="1:31" ht="38.25" customHeight="1" thickBot="1">
      <c r="A14" s="90" t="s">
        <v>30</v>
      </c>
      <c r="B14" s="91">
        <f>SUM(B5:B13)</f>
        <v>85734</v>
      </c>
      <c r="C14" s="91">
        <f>SUM(C5:C13)</f>
        <v>85916</v>
      </c>
      <c r="D14" s="92">
        <f t="shared" si="0"/>
        <v>31.98264399188187</v>
      </c>
      <c r="E14" s="93">
        <f>E5+E12+E6+E7+E8+E9+E10+E11+E13</f>
        <v>2742</v>
      </c>
      <c r="F14" s="93">
        <f>F5+F12+F6+F7+F8+F9+F10+F11+F13</f>
        <v>2935</v>
      </c>
      <c r="G14" s="94">
        <f>G5+G12+G6+G7+G8+G9+G10+G11+G13</f>
        <v>1989</v>
      </c>
      <c r="H14" s="95">
        <f t="shared" si="1"/>
        <v>6.57580919931857</v>
      </c>
      <c r="I14" s="93">
        <f aca="true" t="shared" si="3" ref="I14:Z14">I5+I12+I6+I7+I8+I9+I10+I11+I13</f>
        <v>300</v>
      </c>
      <c r="J14" s="96">
        <f t="shared" si="3"/>
        <v>176</v>
      </c>
      <c r="K14" s="96">
        <f t="shared" si="3"/>
        <v>1642</v>
      </c>
      <c r="L14" s="96">
        <f t="shared" si="3"/>
        <v>1214</v>
      </c>
      <c r="M14" s="96">
        <f t="shared" si="3"/>
        <v>1726</v>
      </c>
      <c r="N14" s="96">
        <f t="shared" si="3"/>
        <v>1354</v>
      </c>
      <c r="O14" s="96">
        <f t="shared" si="3"/>
        <v>644</v>
      </c>
      <c r="P14" s="96">
        <f t="shared" si="3"/>
        <v>475</v>
      </c>
      <c r="Q14" s="96">
        <f t="shared" si="3"/>
        <v>398</v>
      </c>
      <c r="R14" s="96">
        <f t="shared" si="3"/>
        <v>215</v>
      </c>
      <c r="S14" s="96">
        <f t="shared" si="3"/>
        <v>2121</v>
      </c>
      <c r="T14" s="96">
        <f t="shared" si="3"/>
        <v>1513</v>
      </c>
      <c r="U14" s="96">
        <f t="shared" si="3"/>
        <v>166</v>
      </c>
      <c r="V14" s="96">
        <f t="shared" si="3"/>
        <v>132</v>
      </c>
      <c r="W14" s="96">
        <f t="shared" si="3"/>
        <v>153</v>
      </c>
      <c r="X14" s="96">
        <f t="shared" si="3"/>
        <v>148</v>
      </c>
      <c r="Y14" s="96">
        <f t="shared" si="3"/>
        <v>117</v>
      </c>
      <c r="Z14" s="97">
        <f t="shared" si="3"/>
        <v>59</v>
      </c>
      <c r="AA14" s="98">
        <f t="shared" si="2"/>
        <v>-193</v>
      </c>
      <c r="AB14" s="91">
        <f>AB5+AB12+AB6+AB7+AB8+AB9+AB10+AB11+AB13</f>
        <v>106</v>
      </c>
      <c r="AC14" s="97">
        <f>AC5+AC12+AC6+AC7+AC8+AC9+AC10+AC11+AC13</f>
        <v>60</v>
      </c>
      <c r="AD14" s="96">
        <f>AD5+AD12+AD6+AD7+AD8+AD9+AD10+AD11+AD13</f>
        <v>47</v>
      </c>
      <c r="AE14" s="99">
        <f>AE5+AE12+AE6+AE7+AE8+AE9+AE10+AE11+AE13</f>
        <v>24</v>
      </c>
    </row>
    <row r="15" spans="19:24" ht="15.75" thickBot="1">
      <c r="S15" s="100">
        <v>769</v>
      </c>
      <c r="T15" s="100">
        <v>579</v>
      </c>
      <c r="U15" s="101"/>
      <c r="V15" s="101"/>
      <c r="W15" s="100">
        <v>74</v>
      </c>
      <c r="X15" s="100">
        <v>73</v>
      </c>
    </row>
    <row r="16" spans="1:26" ht="27" customHeight="1">
      <c r="A16" s="102" t="s">
        <v>31</v>
      </c>
      <c r="B16" s="103"/>
      <c r="C16" s="104"/>
      <c r="D16" s="105" t="s">
        <v>32</v>
      </c>
      <c r="E16" s="106"/>
      <c r="F16" s="106"/>
      <c r="G16" s="106"/>
      <c r="H16" s="106"/>
      <c r="I16" s="106"/>
      <c r="J16" s="107"/>
      <c r="K16" s="108"/>
      <c r="L16" s="109"/>
      <c r="M16" s="109"/>
      <c r="N16" s="109"/>
      <c r="O16" s="109"/>
      <c r="P16" s="110"/>
      <c r="Q16" s="110"/>
      <c r="R16" s="110"/>
      <c r="S16" s="109"/>
      <c r="T16" s="110"/>
      <c r="U16" s="109"/>
      <c r="V16" s="110"/>
      <c r="W16" s="109"/>
      <c r="X16" s="110"/>
      <c r="Y16" s="109"/>
      <c r="Z16" s="110"/>
    </row>
    <row r="17" spans="1:27" ht="36.75" customHeight="1" thickBot="1">
      <c r="A17" s="111"/>
      <c r="B17" s="112"/>
      <c r="C17" s="113"/>
      <c r="D17" s="114" t="s">
        <v>33</v>
      </c>
      <c r="E17" s="115"/>
      <c r="F17" s="116"/>
      <c r="G17" s="117" t="s">
        <v>34</v>
      </c>
      <c r="H17" s="118"/>
      <c r="I17" s="119" t="s">
        <v>35</v>
      </c>
      <c r="J17" s="120"/>
      <c r="K17" s="121"/>
      <c r="L17" s="122"/>
      <c r="M17" s="122"/>
      <c r="N17" s="122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89"/>
    </row>
    <row r="18" spans="1:26" ht="18.75" customHeight="1">
      <c r="A18" s="123" t="s">
        <v>36</v>
      </c>
      <c r="B18" s="124"/>
      <c r="C18" s="125"/>
      <c r="D18" s="126">
        <v>11.6</v>
      </c>
      <c r="E18" s="127"/>
      <c r="F18" s="128"/>
      <c r="G18" s="129">
        <v>11.3</v>
      </c>
      <c r="H18" s="127"/>
      <c r="I18" s="130">
        <f>G18-D18</f>
        <v>-0.29999999999999893</v>
      </c>
      <c r="J18" s="131"/>
      <c r="K18" s="132"/>
      <c r="L18" s="122"/>
      <c r="M18" s="122"/>
      <c r="N18" s="122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8.75" customHeight="1">
      <c r="A19" s="133" t="s">
        <v>37</v>
      </c>
      <c r="B19" s="134"/>
      <c r="C19" s="135"/>
      <c r="D19" s="136">
        <v>8.3</v>
      </c>
      <c r="E19" s="137"/>
      <c r="F19" s="138"/>
      <c r="G19" s="139">
        <v>7.9</v>
      </c>
      <c r="H19" s="140"/>
      <c r="I19" s="141">
        <f>G19-D19</f>
        <v>-0.40000000000000036</v>
      </c>
      <c r="J19" s="142"/>
      <c r="K19" s="132"/>
      <c r="L19" s="122"/>
      <c r="M19" s="122"/>
      <c r="N19" s="122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7" ht="18.75" customHeight="1" thickBot="1">
      <c r="A20" s="143" t="s">
        <v>38</v>
      </c>
      <c r="B20" s="144"/>
      <c r="C20" s="145"/>
      <c r="D20" s="146">
        <v>10.7</v>
      </c>
      <c r="E20" s="147"/>
      <c r="F20" s="148"/>
      <c r="G20" s="149">
        <v>9</v>
      </c>
      <c r="H20" s="147"/>
      <c r="I20" s="150">
        <f>G20-D20</f>
        <v>-1.6999999999999993</v>
      </c>
      <c r="J20" s="151"/>
      <c r="K20" s="132"/>
      <c r="L20" s="122"/>
      <c r="M20" s="122"/>
      <c r="N20" s="122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52"/>
    </row>
  </sheetData>
  <sheetProtection/>
  <mergeCells count="38">
    <mergeCell ref="I18:J18"/>
    <mergeCell ref="D18:E18"/>
    <mergeCell ref="E2:G3"/>
    <mergeCell ref="I3:J3"/>
    <mergeCell ref="D17:E17"/>
    <mergeCell ref="G17:H17"/>
    <mergeCell ref="G18:H18"/>
    <mergeCell ref="H2:H4"/>
    <mergeCell ref="M3:N3"/>
    <mergeCell ref="AD2:AE2"/>
    <mergeCell ref="A20:B20"/>
    <mergeCell ref="A16:B17"/>
    <mergeCell ref="D20:E20"/>
    <mergeCell ref="D19:E19"/>
    <mergeCell ref="D16:J16"/>
    <mergeCell ref="G19:H19"/>
    <mergeCell ref="G20:H20"/>
    <mergeCell ref="I17:J17"/>
    <mergeCell ref="AD3:AE3"/>
    <mergeCell ref="S3:T3"/>
    <mergeCell ref="A19:B19"/>
    <mergeCell ref="U3:V3"/>
    <mergeCell ref="AB2:AC3"/>
    <mergeCell ref="Y3:Z3"/>
    <mergeCell ref="I2:Z2"/>
    <mergeCell ref="W3:X3"/>
    <mergeCell ref="I19:J19"/>
    <mergeCell ref="K3:L3"/>
    <mergeCell ref="C2:C4"/>
    <mergeCell ref="I20:J20"/>
    <mergeCell ref="A1:AE1"/>
    <mergeCell ref="A18:B18"/>
    <mergeCell ref="A2:A4"/>
    <mergeCell ref="AA2:AA4"/>
    <mergeCell ref="B2:B4"/>
    <mergeCell ref="D2:D4"/>
    <mergeCell ref="O3:P3"/>
    <mergeCell ref="Q3:R3"/>
  </mergeCells>
  <printOptions/>
  <pageMargins left="0" right="0" top="0.984251968503937" bottom="0.3937007874015748" header="0.31496062992125984" footer="0.31496062992125984"/>
  <pageSetup cellComments="asDisplayed"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1">
      <selection activeCell="A1" sqref="A1:AE1"/>
    </sheetView>
  </sheetViews>
  <sheetFormatPr defaultColWidth="9.00390625" defaultRowHeight="12.75"/>
  <cols>
    <col min="1" max="1" width="23.625" style="155" customWidth="1"/>
    <col min="2" max="16" width="9.75390625" style="155" customWidth="1"/>
    <col min="17" max="16384" width="9.125" style="155" customWidth="1"/>
  </cols>
  <sheetData>
    <row r="1" spans="1:13" ht="61.5" customHeight="1" thickBot="1">
      <c r="A1" s="153" t="s">
        <v>39</v>
      </c>
      <c r="B1" s="153"/>
      <c r="C1" s="153"/>
      <c r="D1" s="153"/>
      <c r="E1" s="153"/>
      <c r="F1" s="154"/>
      <c r="G1" s="154"/>
      <c r="H1" s="154"/>
      <c r="I1" s="154"/>
      <c r="J1" s="154"/>
      <c r="K1" s="154"/>
      <c r="L1" s="154"/>
      <c r="M1" s="154"/>
    </row>
    <row r="2" spans="1:13" ht="27" customHeight="1" thickBot="1">
      <c r="A2" s="156" t="s">
        <v>40</v>
      </c>
      <c r="B2" s="157" t="s">
        <v>41</v>
      </c>
      <c r="C2" s="158" t="s">
        <v>42</v>
      </c>
      <c r="D2" s="159"/>
      <c r="E2" s="159"/>
      <c r="F2" s="159"/>
      <c r="G2" s="159"/>
      <c r="H2" s="160"/>
      <c r="I2" s="161" t="s">
        <v>43</v>
      </c>
      <c r="J2" s="162"/>
      <c r="K2" s="162"/>
      <c r="L2" s="162"/>
      <c r="M2" s="163"/>
    </row>
    <row r="3" spans="1:13" ht="56.25" customHeight="1" thickBot="1">
      <c r="A3" s="164"/>
      <c r="B3" s="165"/>
      <c r="C3" s="166" t="s">
        <v>44</v>
      </c>
      <c r="D3" s="167" t="s">
        <v>45</v>
      </c>
      <c r="E3" s="168" t="s">
        <v>46</v>
      </c>
      <c r="F3" s="167" t="s">
        <v>47</v>
      </c>
      <c r="G3" s="169" t="s">
        <v>48</v>
      </c>
      <c r="H3" s="170" t="s">
        <v>49</v>
      </c>
      <c r="I3" s="171" t="s">
        <v>50</v>
      </c>
      <c r="J3" s="172" t="s">
        <v>51</v>
      </c>
      <c r="K3" s="173" t="s">
        <v>52</v>
      </c>
      <c r="L3" s="173" t="s">
        <v>53</v>
      </c>
      <c r="M3" s="174" t="s">
        <v>54</v>
      </c>
    </row>
    <row r="4" spans="1:16" s="183" customFormat="1" ht="27" customHeight="1">
      <c r="A4" s="175" t="s">
        <v>55</v>
      </c>
      <c r="B4" s="176">
        <f aca="true" t="shared" si="0" ref="B4:B21">C4+D4+E4+F4+G4+H4</f>
        <v>841</v>
      </c>
      <c r="C4" s="177">
        <v>164</v>
      </c>
      <c r="D4" s="178">
        <v>253</v>
      </c>
      <c r="E4" s="178">
        <v>158</v>
      </c>
      <c r="F4" s="178">
        <v>216</v>
      </c>
      <c r="G4" s="178">
        <v>43</v>
      </c>
      <c r="H4" s="179">
        <v>7</v>
      </c>
      <c r="I4" s="180">
        <v>142</v>
      </c>
      <c r="J4" s="181">
        <v>240</v>
      </c>
      <c r="K4" s="181">
        <v>93</v>
      </c>
      <c r="L4" s="181">
        <v>165</v>
      </c>
      <c r="M4" s="182">
        <v>201</v>
      </c>
      <c r="P4" s="184">
        <f aca="true" t="shared" si="1" ref="P4:P23">I4+J4+K4+L4+M4</f>
        <v>841</v>
      </c>
    </row>
    <row r="5" spans="1:16" s="191" customFormat="1" ht="17.25" customHeight="1">
      <c r="A5" s="185" t="s">
        <v>56</v>
      </c>
      <c r="B5" s="186">
        <f t="shared" si="0"/>
        <v>485</v>
      </c>
      <c r="C5" s="187">
        <v>13</v>
      </c>
      <c r="D5" s="188">
        <v>196</v>
      </c>
      <c r="E5" s="188">
        <v>111</v>
      </c>
      <c r="F5" s="188">
        <v>147</v>
      </c>
      <c r="G5" s="188">
        <v>18</v>
      </c>
      <c r="H5" s="189">
        <v>0</v>
      </c>
      <c r="I5" s="190">
        <v>113</v>
      </c>
      <c r="J5" s="188">
        <v>176</v>
      </c>
      <c r="K5" s="188">
        <v>71</v>
      </c>
      <c r="L5" s="188">
        <v>99</v>
      </c>
      <c r="M5" s="189">
        <v>126</v>
      </c>
      <c r="P5" s="192">
        <f t="shared" si="1"/>
        <v>585</v>
      </c>
    </row>
    <row r="6" spans="1:16" s="183" customFormat="1" ht="27" customHeight="1">
      <c r="A6" s="193" t="s">
        <v>57</v>
      </c>
      <c r="B6" s="194">
        <f t="shared" si="0"/>
        <v>240</v>
      </c>
      <c r="C6" s="195">
        <v>60</v>
      </c>
      <c r="D6" s="196">
        <v>73</v>
      </c>
      <c r="E6" s="196">
        <v>49</v>
      </c>
      <c r="F6" s="196">
        <v>41</v>
      </c>
      <c r="G6" s="196">
        <v>17</v>
      </c>
      <c r="H6" s="197">
        <v>0</v>
      </c>
      <c r="I6" s="198">
        <v>9</v>
      </c>
      <c r="J6" s="196">
        <v>52</v>
      </c>
      <c r="K6" s="196">
        <v>9</v>
      </c>
      <c r="L6" s="196">
        <v>76</v>
      </c>
      <c r="M6" s="197">
        <v>94</v>
      </c>
      <c r="P6" s="184">
        <f t="shared" si="1"/>
        <v>240</v>
      </c>
    </row>
    <row r="7" spans="1:16" s="191" customFormat="1" ht="17.25" customHeight="1">
      <c r="A7" s="185" t="s">
        <v>56</v>
      </c>
      <c r="B7" s="186">
        <f t="shared" si="0"/>
        <v>177</v>
      </c>
      <c r="C7" s="187">
        <v>47</v>
      </c>
      <c r="D7" s="188">
        <v>62</v>
      </c>
      <c r="E7" s="188">
        <v>38</v>
      </c>
      <c r="F7" s="188">
        <v>27</v>
      </c>
      <c r="G7" s="188">
        <v>3</v>
      </c>
      <c r="H7" s="189">
        <v>0</v>
      </c>
      <c r="I7" s="190">
        <v>9</v>
      </c>
      <c r="J7" s="188">
        <v>44</v>
      </c>
      <c r="K7" s="188">
        <v>8</v>
      </c>
      <c r="L7" s="188">
        <v>56</v>
      </c>
      <c r="M7" s="189">
        <v>60</v>
      </c>
      <c r="P7" s="192">
        <f t="shared" si="1"/>
        <v>177</v>
      </c>
    </row>
    <row r="8" spans="1:16" s="183" customFormat="1" ht="27" customHeight="1">
      <c r="A8" s="193" t="s">
        <v>58</v>
      </c>
      <c r="B8" s="194">
        <f t="shared" si="0"/>
        <v>168</v>
      </c>
      <c r="C8" s="195">
        <v>52</v>
      </c>
      <c r="D8" s="196">
        <v>43</v>
      </c>
      <c r="E8" s="196">
        <v>29</v>
      </c>
      <c r="F8" s="196">
        <v>32</v>
      </c>
      <c r="G8" s="196">
        <v>8</v>
      </c>
      <c r="H8" s="197">
        <v>4</v>
      </c>
      <c r="I8" s="198">
        <v>13</v>
      </c>
      <c r="J8" s="196">
        <v>45</v>
      </c>
      <c r="K8" s="196">
        <v>16</v>
      </c>
      <c r="L8" s="196">
        <v>39</v>
      </c>
      <c r="M8" s="197">
        <v>55</v>
      </c>
      <c r="P8" s="184">
        <f t="shared" si="1"/>
        <v>168</v>
      </c>
    </row>
    <row r="9" spans="1:16" s="191" customFormat="1" ht="17.25" customHeight="1">
      <c r="A9" s="185" t="s">
        <v>56</v>
      </c>
      <c r="B9" s="186">
        <f t="shared" si="0"/>
        <v>112</v>
      </c>
      <c r="C9" s="187">
        <v>37</v>
      </c>
      <c r="D9" s="188">
        <v>33</v>
      </c>
      <c r="E9" s="188">
        <v>19</v>
      </c>
      <c r="F9" s="188">
        <v>21</v>
      </c>
      <c r="G9" s="188">
        <v>2</v>
      </c>
      <c r="H9" s="189">
        <v>0</v>
      </c>
      <c r="I9" s="190">
        <v>10</v>
      </c>
      <c r="J9" s="188">
        <v>36</v>
      </c>
      <c r="K9" s="188">
        <v>12</v>
      </c>
      <c r="L9" s="188">
        <v>19</v>
      </c>
      <c r="M9" s="189">
        <v>35</v>
      </c>
      <c r="P9" s="192">
        <f t="shared" si="1"/>
        <v>112</v>
      </c>
    </row>
    <row r="10" spans="1:16" s="183" customFormat="1" ht="27" customHeight="1">
      <c r="A10" s="193" t="s">
        <v>59</v>
      </c>
      <c r="B10" s="194">
        <f t="shared" si="0"/>
        <v>165</v>
      </c>
      <c r="C10" s="195">
        <v>49</v>
      </c>
      <c r="D10" s="196">
        <v>65</v>
      </c>
      <c r="E10" s="196">
        <v>24</v>
      </c>
      <c r="F10" s="196">
        <v>25</v>
      </c>
      <c r="G10" s="196">
        <v>1</v>
      </c>
      <c r="H10" s="197">
        <v>1</v>
      </c>
      <c r="I10" s="198">
        <v>16</v>
      </c>
      <c r="J10" s="196">
        <v>47</v>
      </c>
      <c r="K10" s="196">
        <v>11</v>
      </c>
      <c r="L10" s="196">
        <v>49</v>
      </c>
      <c r="M10" s="197">
        <v>42</v>
      </c>
      <c r="P10" s="184">
        <f t="shared" si="1"/>
        <v>165</v>
      </c>
    </row>
    <row r="11" spans="1:16" s="191" customFormat="1" ht="17.25" customHeight="1">
      <c r="A11" s="185" t="s">
        <v>56</v>
      </c>
      <c r="B11" s="186">
        <f t="shared" si="0"/>
        <v>126</v>
      </c>
      <c r="C11" s="187">
        <v>41</v>
      </c>
      <c r="D11" s="188">
        <v>53</v>
      </c>
      <c r="E11" s="188">
        <v>16</v>
      </c>
      <c r="F11" s="188">
        <v>16</v>
      </c>
      <c r="G11" s="188">
        <v>0</v>
      </c>
      <c r="H11" s="189">
        <v>0</v>
      </c>
      <c r="I11" s="190">
        <v>13</v>
      </c>
      <c r="J11" s="188">
        <v>35</v>
      </c>
      <c r="K11" s="188">
        <v>11</v>
      </c>
      <c r="L11" s="188">
        <v>42</v>
      </c>
      <c r="M11" s="189">
        <v>25</v>
      </c>
      <c r="P11" s="192">
        <f t="shared" si="1"/>
        <v>126</v>
      </c>
    </row>
    <row r="12" spans="1:16" s="183" customFormat="1" ht="27" customHeight="1">
      <c r="A12" s="193" t="s">
        <v>60</v>
      </c>
      <c r="B12" s="194">
        <f t="shared" si="0"/>
        <v>157</v>
      </c>
      <c r="C12" s="195">
        <v>35</v>
      </c>
      <c r="D12" s="196">
        <v>50</v>
      </c>
      <c r="E12" s="196">
        <v>27</v>
      </c>
      <c r="F12" s="196">
        <v>39</v>
      </c>
      <c r="G12" s="196">
        <v>6</v>
      </c>
      <c r="H12" s="197">
        <v>0</v>
      </c>
      <c r="I12" s="198">
        <v>5</v>
      </c>
      <c r="J12" s="196">
        <v>35</v>
      </c>
      <c r="K12" s="196">
        <v>12</v>
      </c>
      <c r="L12" s="196">
        <v>55</v>
      </c>
      <c r="M12" s="197">
        <v>50</v>
      </c>
      <c r="P12" s="184">
        <f t="shared" si="1"/>
        <v>157</v>
      </c>
    </row>
    <row r="13" spans="1:16" s="191" customFormat="1" ht="17.25" customHeight="1">
      <c r="A13" s="185" t="s">
        <v>56</v>
      </c>
      <c r="B13" s="186">
        <f t="shared" si="0"/>
        <v>107</v>
      </c>
      <c r="C13" s="187">
        <v>25</v>
      </c>
      <c r="D13" s="188">
        <v>38</v>
      </c>
      <c r="E13" s="188">
        <v>17</v>
      </c>
      <c r="F13" s="188">
        <v>25</v>
      </c>
      <c r="G13" s="188">
        <v>2</v>
      </c>
      <c r="H13" s="189">
        <v>0</v>
      </c>
      <c r="I13" s="190">
        <v>4</v>
      </c>
      <c r="J13" s="188">
        <v>27</v>
      </c>
      <c r="K13" s="188">
        <v>8</v>
      </c>
      <c r="L13" s="188">
        <v>40</v>
      </c>
      <c r="M13" s="189">
        <v>28</v>
      </c>
      <c r="P13" s="192">
        <f t="shared" si="1"/>
        <v>107</v>
      </c>
    </row>
    <row r="14" spans="1:16" s="183" customFormat="1" ht="27" customHeight="1">
      <c r="A14" s="193" t="s">
        <v>61</v>
      </c>
      <c r="B14" s="194">
        <f t="shared" si="0"/>
        <v>168</v>
      </c>
      <c r="C14" s="195">
        <v>46</v>
      </c>
      <c r="D14" s="196">
        <v>51</v>
      </c>
      <c r="E14" s="196">
        <v>38</v>
      </c>
      <c r="F14" s="196">
        <v>26</v>
      </c>
      <c r="G14" s="196">
        <v>4</v>
      </c>
      <c r="H14" s="197">
        <v>3</v>
      </c>
      <c r="I14" s="198">
        <v>13</v>
      </c>
      <c r="J14" s="196">
        <v>41</v>
      </c>
      <c r="K14" s="196">
        <v>17</v>
      </c>
      <c r="L14" s="196">
        <v>49</v>
      </c>
      <c r="M14" s="197">
        <v>48</v>
      </c>
      <c r="P14" s="184">
        <f t="shared" si="1"/>
        <v>168</v>
      </c>
    </row>
    <row r="15" spans="1:16" s="191" customFormat="1" ht="17.25" customHeight="1">
      <c r="A15" s="185" t="s">
        <v>56</v>
      </c>
      <c r="B15" s="186">
        <f t="shared" si="0"/>
        <v>138</v>
      </c>
      <c r="C15" s="187">
        <v>39</v>
      </c>
      <c r="D15" s="188">
        <v>42</v>
      </c>
      <c r="E15" s="188">
        <v>31</v>
      </c>
      <c r="F15" s="188">
        <v>23</v>
      </c>
      <c r="G15" s="188">
        <v>3</v>
      </c>
      <c r="H15" s="189">
        <v>0</v>
      </c>
      <c r="I15" s="190">
        <v>11</v>
      </c>
      <c r="J15" s="188">
        <v>36</v>
      </c>
      <c r="K15" s="188">
        <v>16</v>
      </c>
      <c r="L15" s="188">
        <v>36</v>
      </c>
      <c r="M15" s="189">
        <v>39</v>
      </c>
      <c r="P15" s="192">
        <f t="shared" si="1"/>
        <v>138</v>
      </c>
    </row>
    <row r="16" spans="1:16" s="183" customFormat="1" ht="27" customHeight="1">
      <c r="A16" s="193" t="s">
        <v>62</v>
      </c>
      <c r="B16" s="194">
        <f t="shared" si="0"/>
        <v>514</v>
      </c>
      <c r="C16" s="195">
        <v>128</v>
      </c>
      <c r="D16" s="196">
        <v>160</v>
      </c>
      <c r="E16" s="196">
        <v>110</v>
      </c>
      <c r="F16" s="196">
        <v>95</v>
      </c>
      <c r="G16" s="196">
        <v>15</v>
      </c>
      <c r="H16" s="197">
        <v>6</v>
      </c>
      <c r="I16" s="198">
        <v>39</v>
      </c>
      <c r="J16" s="196">
        <v>127</v>
      </c>
      <c r="K16" s="196">
        <v>39</v>
      </c>
      <c r="L16" s="196">
        <v>162</v>
      </c>
      <c r="M16" s="197">
        <v>147</v>
      </c>
      <c r="P16" s="184">
        <f t="shared" si="1"/>
        <v>514</v>
      </c>
    </row>
    <row r="17" spans="1:16" s="191" customFormat="1" ht="17.25" customHeight="1">
      <c r="A17" s="185" t="s">
        <v>56</v>
      </c>
      <c r="B17" s="186">
        <f t="shared" si="0"/>
        <v>369</v>
      </c>
      <c r="C17" s="187">
        <v>91</v>
      </c>
      <c r="D17" s="188">
        <v>116</v>
      </c>
      <c r="E17" s="188">
        <v>89</v>
      </c>
      <c r="F17" s="188">
        <v>64</v>
      </c>
      <c r="G17" s="188">
        <v>9</v>
      </c>
      <c r="H17" s="189">
        <v>0</v>
      </c>
      <c r="I17" s="190">
        <v>36</v>
      </c>
      <c r="J17" s="188">
        <v>96</v>
      </c>
      <c r="K17" s="188">
        <v>33</v>
      </c>
      <c r="L17" s="188">
        <v>116</v>
      </c>
      <c r="M17" s="189">
        <v>88</v>
      </c>
      <c r="P17" s="192">
        <f t="shared" si="1"/>
        <v>369</v>
      </c>
    </row>
    <row r="18" spans="1:16" s="183" customFormat="1" ht="27" customHeight="1">
      <c r="A18" s="193" t="s">
        <v>63</v>
      </c>
      <c r="B18" s="194">
        <f t="shared" si="0"/>
        <v>211</v>
      </c>
      <c r="C18" s="195">
        <v>43</v>
      </c>
      <c r="D18" s="196">
        <v>65</v>
      </c>
      <c r="E18" s="196">
        <v>45</v>
      </c>
      <c r="F18" s="196">
        <v>45</v>
      </c>
      <c r="G18" s="196">
        <v>12</v>
      </c>
      <c r="H18" s="197">
        <v>1</v>
      </c>
      <c r="I18" s="198">
        <v>20</v>
      </c>
      <c r="J18" s="196">
        <v>50</v>
      </c>
      <c r="K18" s="196">
        <v>19</v>
      </c>
      <c r="L18" s="196">
        <v>66</v>
      </c>
      <c r="M18" s="197">
        <v>56</v>
      </c>
      <c r="P18" s="184">
        <f t="shared" si="1"/>
        <v>211</v>
      </c>
    </row>
    <row r="19" spans="1:16" s="191" customFormat="1" ht="17.25" customHeight="1">
      <c r="A19" s="185" t="s">
        <v>56</v>
      </c>
      <c r="B19" s="186">
        <f t="shared" si="0"/>
        <v>163</v>
      </c>
      <c r="C19" s="187">
        <v>34</v>
      </c>
      <c r="D19" s="188">
        <v>60</v>
      </c>
      <c r="E19" s="188">
        <v>31</v>
      </c>
      <c r="F19" s="188">
        <v>34</v>
      </c>
      <c r="G19" s="188">
        <v>4</v>
      </c>
      <c r="H19" s="189">
        <v>0</v>
      </c>
      <c r="I19" s="190">
        <v>18</v>
      </c>
      <c r="J19" s="188">
        <v>42</v>
      </c>
      <c r="K19" s="188">
        <v>17</v>
      </c>
      <c r="L19" s="188">
        <v>53</v>
      </c>
      <c r="M19" s="189">
        <v>33</v>
      </c>
      <c r="P19" s="192">
        <f t="shared" si="1"/>
        <v>163</v>
      </c>
    </row>
    <row r="20" spans="1:16" s="183" customFormat="1" ht="27" customHeight="1">
      <c r="A20" s="193" t="s">
        <v>64</v>
      </c>
      <c r="B20" s="194">
        <f t="shared" si="0"/>
        <v>278</v>
      </c>
      <c r="C20" s="195">
        <v>67</v>
      </c>
      <c r="D20" s="196">
        <v>94</v>
      </c>
      <c r="E20" s="196">
        <v>62</v>
      </c>
      <c r="F20" s="196">
        <v>47</v>
      </c>
      <c r="G20" s="196">
        <v>7</v>
      </c>
      <c r="H20" s="197">
        <v>1</v>
      </c>
      <c r="I20" s="198">
        <v>32</v>
      </c>
      <c r="J20" s="196">
        <v>57</v>
      </c>
      <c r="K20" s="196">
        <v>18</v>
      </c>
      <c r="L20" s="196">
        <v>87</v>
      </c>
      <c r="M20" s="197">
        <v>84</v>
      </c>
      <c r="P20" s="184">
        <f t="shared" si="1"/>
        <v>278</v>
      </c>
    </row>
    <row r="21" spans="1:16" s="191" customFormat="1" ht="17.25" customHeight="1" thickBot="1">
      <c r="A21" s="199" t="s">
        <v>56</v>
      </c>
      <c r="B21" s="186">
        <f t="shared" si="0"/>
        <v>212</v>
      </c>
      <c r="C21" s="200">
        <v>48</v>
      </c>
      <c r="D21" s="201">
        <v>75</v>
      </c>
      <c r="E21" s="201">
        <v>49</v>
      </c>
      <c r="F21" s="201">
        <v>38</v>
      </c>
      <c r="G21" s="201">
        <v>2</v>
      </c>
      <c r="H21" s="202">
        <v>0</v>
      </c>
      <c r="I21" s="203">
        <v>22</v>
      </c>
      <c r="J21" s="201">
        <v>42</v>
      </c>
      <c r="K21" s="201">
        <v>14</v>
      </c>
      <c r="L21" s="201">
        <v>69</v>
      </c>
      <c r="M21" s="202">
        <v>65</v>
      </c>
      <c r="P21" s="192">
        <f t="shared" si="1"/>
        <v>212</v>
      </c>
    </row>
    <row r="22" spans="1:16" s="183" customFormat="1" ht="30" customHeight="1">
      <c r="A22" s="204" t="s">
        <v>65</v>
      </c>
      <c r="B22" s="205">
        <f aca="true" t="shared" si="2" ref="B22:M22">B4+B6+B8+B10+B12+B14+B16+B18+B20</f>
        <v>2742</v>
      </c>
      <c r="C22" s="206">
        <f t="shared" si="2"/>
        <v>644</v>
      </c>
      <c r="D22" s="207">
        <f t="shared" si="2"/>
        <v>854</v>
      </c>
      <c r="E22" s="207">
        <f t="shared" si="2"/>
        <v>542</v>
      </c>
      <c r="F22" s="207">
        <f t="shared" si="2"/>
        <v>566</v>
      </c>
      <c r="G22" s="207">
        <f t="shared" si="2"/>
        <v>113</v>
      </c>
      <c r="H22" s="208">
        <f t="shared" si="2"/>
        <v>23</v>
      </c>
      <c r="I22" s="209">
        <f t="shared" si="2"/>
        <v>289</v>
      </c>
      <c r="J22" s="207">
        <f t="shared" si="2"/>
        <v>694</v>
      </c>
      <c r="K22" s="207">
        <f t="shared" si="2"/>
        <v>234</v>
      </c>
      <c r="L22" s="207">
        <f t="shared" si="2"/>
        <v>748</v>
      </c>
      <c r="M22" s="208">
        <f t="shared" si="2"/>
        <v>777</v>
      </c>
      <c r="O22" s="210"/>
      <c r="P22" s="184">
        <f t="shared" si="1"/>
        <v>2742</v>
      </c>
    </row>
    <row r="23" spans="1:16" s="191" customFormat="1" ht="17.25" customHeight="1" thickBot="1">
      <c r="A23" s="211" t="s">
        <v>56</v>
      </c>
      <c r="B23" s="212">
        <f aca="true" t="shared" si="3" ref="B23:M23">B5+B7+B9+B11+B13+B15+B17+B19+B21</f>
        <v>1889</v>
      </c>
      <c r="C23" s="213">
        <f t="shared" si="3"/>
        <v>375</v>
      </c>
      <c r="D23" s="214">
        <f t="shared" si="3"/>
        <v>675</v>
      </c>
      <c r="E23" s="214">
        <f t="shared" si="3"/>
        <v>401</v>
      </c>
      <c r="F23" s="214">
        <f t="shared" si="3"/>
        <v>395</v>
      </c>
      <c r="G23" s="214">
        <f t="shared" si="3"/>
        <v>43</v>
      </c>
      <c r="H23" s="215">
        <f t="shared" si="3"/>
        <v>0</v>
      </c>
      <c r="I23" s="216">
        <f t="shared" si="3"/>
        <v>236</v>
      </c>
      <c r="J23" s="214">
        <f t="shared" si="3"/>
        <v>534</v>
      </c>
      <c r="K23" s="214">
        <f t="shared" si="3"/>
        <v>190</v>
      </c>
      <c r="L23" s="214">
        <f t="shared" si="3"/>
        <v>530</v>
      </c>
      <c r="M23" s="215">
        <f t="shared" si="3"/>
        <v>499</v>
      </c>
      <c r="O23" s="210"/>
      <c r="P23" s="192">
        <f t="shared" si="1"/>
        <v>1989</v>
      </c>
    </row>
    <row r="24" spans="1:2" ht="33" customHeight="1" thickBot="1">
      <c r="A24" s="217"/>
      <c r="B24" s="218"/>
    </row>
    <row r="25" spans="1:16" ht="27" customHeight="1" thickBot="1">
      <c r="A25" s="219" t="s">
        <v>40</v>
      </c>
      <c r="B25" s="156" t="s">
        <v>41</v>
      </c>
      <c r="C25" s="158" t="s">
        <v>66</v>
      </c>
      <c r="D25" s="159"/>
      <c r="E25" s="159"/>
      <c r="F25" s="159"/>
      <c r="G25" s="159"/>
      <c r="H25" s="159"/>
      <c r="I25" s="160"/>
      <c r="J25" s="158" t="s">
        <v>67</v>
      </c>
      <c r="K25" s="159"/>
      <c r="L25" s="159"/>
      <c r="M25" s="159"/>
      <c r="N25" s="159"/>
      <c r="O25" s="160"/>
      <c r="P25" s="220"/>
    </row>
    <row r="26" spans="1:15" ht="47.25" customHeight="1" thickBot="1">
      <c r="A26" s="221"/>
      <c r="B26" s="164"/>
      <c r="C26" s="222" t="s">
        <v>68</v>
      </c>
      <c r="D26" s="223" t="s">
        <v>69</v>
      </c>
      <c r="E26" s="223" t="s">
        <v>70</v>
      </c>
      <c r="F26" s="223" t="s">
        <v>71</v>
      </c>
      <c r="G26" s="223" t="s">
        <v>72</v>
      </c>
      <c r="H26" s="223" t="s">
        <v>73</v>
      </c>
      <c r="I26" s="224" t="s">
        <v>74</v>
      </c>
      <c r="J26" s="225" t="s">
        <v>75</v>
      </c>
      <c r="K26" s="226" t="s">
        <v>76</v>
      </c>
      <c r="L26" s="226" t="s">
        <v>77</v>
      </c>
      <c r="M26" s="226" t="s">
        <v>78</v>
      </c>
      <c r="N26" s="226" t="s">
        <v>79</v>
      </c>
      <c r="O26" s="227" t="s">
        <v>80</v>
      </c>
    </row>
    <row r="27" spans="1:16" s="183" customFormat="1" ht="27" customHeight="1">
      <c r="A27" s="175" t="s">
        <v>55</v>
      </c>
      <c r="B27" s="228">
        <f aca="true" t="shared" si="4" ref="B27:B44">C27+D27+E27+F27+G27+H27+I27</f>
        <v>842</v>
      </c>
      <c r="C27" s="229">
        <v>131</v>
      </c>
      <c r="D27" s="230">
        <v>195</v>
      </c>
      <c r="E27" s="230">
        <v>106</v>
      </c>
      <c r="F27" s="230">
        <v>138</v>
      </c>
      <c r="G27" s="230">
        <v>95</v>
      </c>
      <c r="H27" s="230">
        <v>22</v>
      </c>
      <c r="I27" s="231">
        <v>155</v>
      </c>
      <c r="J27" s="232">
        <v>174</v>
      </c>
      <c r="K27" s="233">
        <v>181</v>
      </c>
      <c r="L27" s="233">
        <v>106</v>
      </c>
      <c r="M27" s="233">
        <v>92</v>
      </c>
      <c r="N27" s="233">
        <v>71</v>
      </c>
      <c r="O27" s="234">
        <v>218</v>
      </c>
      <c r="P27" s="235">
        <f aca="true" t="shared" si="5" ref="P27:P46">SUM(J27:O27)</f>
        <v>842</v>
      </c>
    </row>
    <row r="28" spans="1:16" s="191" customFormat="1" ht="16.5" customHeight="1">
      <c r="A28" s="185" t="s">
        <v>56</v>
      </c>
      <c r="B28" s="236">
        <f t="shared" si="4"/>
        <v>586</v>
      </c>
      <c r="C28" s="237">
        <v>101</v>
      </c>
      <c r="D28" s="238">
        <v>140</v>
      </c>
      <c r="E28" s="238">
        <v>74</v>
      </c>
      <c r="F28" s="238">
        <v>89</v>
      </c>
      <c r="G28" s="238">
        <v>61</v>
      </c>
      <c r="H28" s="238">
        <v>5</v>
      </c>
      <c r="I28" s="239">
        <v>116</v>
      </c>
      <c r="J28" s="237">
        <v>86</v>
      </c>
      <c r="K28" s="238">
        <v>125</v>
      </c>
      <c r="L28" s="238">
        <v>76</v>
      </c>
      <c r="M28" s="238">
        <v>66</v>
      </c>
      <c r="N28" s="238">
        <v>52</v>
      </c>
      <c r="O28" s="240">
        <v>181</v>
      </c>
      <c r="P28" s="241">
        <f t="shared" si="5"/>
        <v>586</v>
      </c>
    </row>
    <row r="29" spans="1:16" s="183" customFormat="1" ht="27" customHeight="1">
      <c r="A29" s="193" t="s">
        <v>57</v>
      </c>
      <c r="B29" s="228">
        <f t="shared" si="4"/>
        <v>240</v>
      </c>
      <c r="C29" s="242">
        <v>37</v>
      </c>
      <c r="D29" s="243">
        <v>59</v>
      </c>
      <c r="E29" s="243">
        <v>41</v>
      </c>
      <c r="F29" s="243">
        <v>46</v>
      </c>
      <c r="G29" s="243">
        <v>13</v>
      </c>
      <c r="H29" s="243">
        <v>2</v>
      </c>
      <c r="I29" s="244">
        <v>42</v>
      </c>
      <c r="J29" s="242">
        <v>29</v>
      </c>
      <c r="K29" s="243">
        <v>47</v>
      </c>
      <c r="L29" s="243">
        <v>22</v>
      </c>
      <c r="M29" s="243">
        <v>26</v>
      </c>
      <c r="N29" s="243">
        <v>29</v>
      </c>
      <c r="O29" s="245">
        <v>87</v>
      </c>
      <c r="P29" s="235">
        <f t="shared" si="5"/>
        <v>240</v>
      </c>
    </row>
    <row r="30" spans="1:16" s="191" customFormat="1" ht="16.5" customHeight="1">
      <c r="A30" s="185" t="s">
        <v>56</v>
      </c>
      <c r="B30" s="236">
        <f t="shared" si="4"/>
        <v>177</v>
      </c>
      <c r="C30" s="237">
        <v>29</v>
      </c>
      <c r="D30" s="238">
        <v>48</v>
      </c>
      <c r="E30" s="238">
        <v>32</v>
      </c>
      <c r="F30" s="238">
        <v>27</v>
      </c>
      <c r="G30" s="238">
        <v>5</v>
      </c>
      <c r="H30" s="238">
        <v>0</v>
      </c>
      <c r="I30" s="239">
        <v>36</v>
      </c>
      <c r="J30" s="237">
        <v>14</v>
      </c>
      <c r="K30" s="238">
        <v>29</v>
      </c>
      <c r="L30" s="238">
        <v>17</v>
      </c>
      <c r="M30" s="238">
        <v>21</v>
      </c>
      <c r="N30" s="238">
        <v>23</v>
      </c>
      <c r="O30" s="240">
        <v>73</v>
      </c>
      <c r="P30" s="241">
        <f t="shared" si="5"/>
        <v>177</v>
      </c>
    </row>
    <row r="31" spans="1:16" s="183" customFormat="1" ht="27" customHeight="1">
      <c r="A31" s="193" t="s">
        <v>58</v>
      </c>
      <c r="B31" s="228">
        <f t="shared" si="4"/>
        <v>168</v>
      </c>
      <c r="C31" s="242">
        <v>22</v>
      </c>
      <c r="D31" s="243">
        <v>44</v>
      </c>
      <c r="E31" s="243">
        <v>24</v>
      </c>
      <c r="F31" s="243">
        <v>22</v>
      </c>
      <c r="G31" s="243">
        <v>13</v>
      </c>
      <c r="H31" s="243">
        <v>2</v>
      </c>
      <c r="I31" s="244">
        <v>41</v>
      </c>
      <c r="J31" s="242">
        <v>34</v>
      </c>
      <c r="K31" s="243">
        <v>45</v>
      </c>
      <c r="L31" s="243">
        <v>24</v>
      </c>
      <c r="M31" s="243">
        <v>13</v>
      </c>
      <c r="N31" s="243">
        <v>14</v>
      </c>
      <c r="O31" s="245">
        <v>38</v>
      </c>
      <c r="P31" s="235">
        <f t="shared" si="5"/>
        <v>168</v>
      </c>
    </row>
    <row r="32" spans="1:16" s="191" customFormat="1" ht="16.5" customHeight="1">
      <c r="A32" s="185" t="s">
        <v>56</v>
      </c>
      <c r="B32" s="236">
        <f t="shared" si="4"/>
        <v>112</v>
      </c>
      <c r="C32" s="237">
        <v>14</v>
      </c>
      <c r="D32" s="238">
        <v>35</v>
      </c>
      <c r="E32" s="238">
        <v>12</v>
      </c>
      <c r="F32" s="238">
        <v>13</v>
      </c>
      <c r="G32" s="238">
        <v>4</v>
      </c>
      <c r="H32" s="238">
        <v>0</v>
      </c>
      <c r="I32" s="239">
        <v>34</v>
      </c>
      <c r="J32" s="237">
        <v>12</v>
      </c>
      <c r="K32" s="238">
        <v>32</v>
      </c>
      <c r="L32" s="238">
        <v>19</v>
      </c>
      <c r="M32" s="238">
        <v>8</v>
      </c>
      <c r="N32" s="238">
        <v>7</v>
      </c>
      <c r="O32" s="240">
        <v>34</v>
      </c>
      <c r="P32" s="241">
        <f t="shared" si="5"/>
        <v>112</v>
      </c>
    </row>
    <row r="33" spans="1:16" s="183" customFormat="1" ht="27" customHeight="1">
      <c r="A33" s="193" t="s">
        <v>59</v>
      </c>
      <c r="B33" s="228">
        <f t="shared" si="4"/>
        <v>165</v>
      </c>
      <c r="C33" s="242">
        <v>28</v>
      </c>
      <c r="D33" s="243">
        <v>45</v>
      </c>
      <c r="E33" s="243">
        <v>20</v>
      </c>
      <c r="F33" s="243">
        <v>18</v>
      </c>
      <c r="G33" s="243">
        <v>6</v>
      </c>
      <c r="H33" s="243">
        <v>0</v>
      </c>
      <c r="I33" s="244">
        <v>48</v>
      </c>
      <c r="J33" s="242">
        <v>25</v>
      </c>
      <c r="K33" s="243">
        <v>17</v>
      </c>
      <c r="L33" s="243">
        <v>30</v>
      </c>
      <c r="M33" s="243">
        <v>20</v>
      </c>
      <c r="N33" s="243">
        <v>31</v>
      </c>
      <c r="O33" s="245">
        <v>42</v>
      </c>
      <c r="P33" s="235">
        <f t="shared" si="5"/>
        <v>165</v>
      </c>
    </row>
    <row r="34" spans="1:16" s="191" customFormat="1" ht="16.5" customHeight="1">
      <c r="A34" s="185" t="s">
        <v>56</v>
      </c>
      <c r="B34" s="236">
        <f t="shared" si="4"/>
        <v>126</v>
      </c>
      <c r="C34" s="237">
        <v>25</v>
      </c>
      <c r="D34" s="238">
        <v>34</v>
      </c>
      <c r="E34" s="238">
        <v>13</v>
      </c>
      <c r="F34" s="238">
        <v>11</v>
      </c>
      <c r="G34" s="238">
        <v>5</v>
      </c>
      <c r="H34" s="238">
        <v>0</v>
      </c>
      <c r="I34" s="239">
        <v>38</v>
      </c>
      <c r="J34" s="237">
        <v>14</v>
      </c>
      <c r="K34" s="238">
        <v>12</v>
      </c>
      <c r="L34" s="238">
        <v>26</v>
      </c>
      <c r="M34" s="238">
        <v>14</v>
      </c>
      <c r="N34" s="238">
        <v>26</v>
      </c>
      <c r="O34" s="240">
        <v>34</v>
      </c>
      <c r="P34" s="241">
        <f t="shared" si="5"/>
        <v>126</v>
      </c>
    </row>
    <row r="35" spans="1:16" s="183" customFormat="1" ht="27" customHeight="1">
      <c r="A35" s="193" t="s">
        <v>60</v>
      </c>
      <c r="B35" s="228">
        <f t="shared" si="4"/>
        <v>157</v>
      </c>
      <c r="C35" s="242">
        <v>14</v>
      </c>
      <c r="D35" s="243">
        <v>47</v>
      </c>
      <c r="E35" s="243">
        <v>27</v>
      </c>
      <c r="F35" s="243">
        <v>25</v>
      </c>
      <c r="G35" s="243">
        <v>14</v>
      </c>
      <c r="H35" s="243">
        <v>4</v>
      </c>
      <c r="I35" s="244">
        <v>26</v>
      </c>
      <c r="J35" s="242">
        <v>36</v>
      </c>
      <c r="K35" s="243">
        <v>24</v>
      </c>
      <c r="L35" s="243">
        <v>24</v>
      </c>
      <c r="M35" s="243">
        <v>17</v>
      </c>
      <c r="N35" s="243">
        <v>10</v>
      </c>
      <c r="O35" s="245">
        <v>46</v>
      </c>
      <c r="P35" s="235">
        <f t="shared" si="5"/>
        <v>157</v>
      </c>
    </row>
    <row r="36" spans="1:16" s="191" customFormat="1" ht="16.5" customHeight="1">
      <c r="A36" s="185" t="s">
        <v>56</v>
      </c>
      <c r="B36" s="236">
        <f t="shared" si="4"/>
        <v>107</v>
      </c>
      <c r="C36" s="237">
        <v>10</v>
      </c>
      <c r="D36" s="238">
        <v>29</v>
      </c>
      <c r="E36" s="238">
        <v>22</v>
      </c>
      <c r="F36" s="238">
        <v>19</v>
      </c>
      <c r="G36" s="238">
        <v>5</v>
      </c>
      <c r="H36" s="238">
        <v>2</v>
      </c>
      <c r="I36" s="239">
        <v>20</v>
      </c>
      <c r="J36" s="237">
        <v>20</v>
      </c>
      <c r="K36" s="238">
        <v>13</v>
      </c>
      <c r="L36" s="238">
        <v>20</v>
      </c>
      <c r="M36" s="238">
        <v>10</v>
      </c>
      <c r="N36" s="238">
        <v>9</v>
      </c>
      <c r="O36" s="240">
        <v>35</v>
      </c>
      <c r="P36" s="241">
        <f t="shared" si="5"/>
        <v>107</v>
      </c>
    </row>
    <row r="37" spans="1:16" s="183" customFormat="1" ht="27" customHeight="1">
      <c r="A37" s="193" t="s">
        <v>61</v>
      </c>
      <c r="B37" s="228">
        <f t="shared" si="4"/>
        <v>168</v>
      </c>
      <c r="C37" s="242">
        <v>25</v>
      </c>
      <c r="D37" s="243">
        <v>51</v>
      </c>
      <c r="E37" s="243">
        <v>22</v>
      </c>
      <c r="F37" s="243">
        <v>22</v>
      </c>
      <c r="G37" s="243">
        <v>6</v>
      </c>
      <c r="H37" s="243">
        <v>1</v>
      </c>
      <c r="I37" s="244">
        <v>41</v>
      </c>
      <c r="J37" s="242">
        <v>22</v>
      </c>
      <c r="K37" s="243">
        <v>28</v>
      </c>
      <c r="L37" s="243">
        <v>14</v>
      </c>
      <c r="M37" s="243">
        <v>23</v>
      </c>
      <c r="N37" s="243">
        <v>19</v>
      </c>
      <c r="O37" s="245">
        <v>62</v>
      </c>
      <c r="P37" s="235">
        <f t="shared" si="5"/>
        <v>168</v>
      </c>
    </row>
    <row r="38" spans="1:16" s="191" customFormat="1" ht="16.5" customHeight="1">
      <c r="A38" s="185" t="s">
        <v>56</v>
      </c>
      <c r="B38" s="236">
        <f t="shared" si="4"/>
        <v>138</v>
      </c>
      <c r="C38" s="237">
        <v>23</v>
      </c>
      <c r="D38" s="238">
        <v>39</v>
      </c>
      <c r="E38" s="238">
        <v>18</v>
      </c>
      <c r="F38" s="238">
        <v>14</v>
      </c>
      <c r="G38" s="238">
        <v>5</v>
      </c>
      <c r="H38" s="238">
        <v>0</v>
      </c>
      <c r="I38" s="239">
        <v>39</v>
      </c>
      <c r="J38" s="237">
        <v>14</v>
      </c>
      <c r="K38" s="238">
        <v>20</v>
      </c>
      <c r="L38" s="238">
        <v>13</v>
      </c>
      <c r="M38" s="238">
        <v>21</v>
      </c>
      <c r="N38" s="238">
        <v>14</v>
      </c>
      <c r="O38" s="240">
        <v>56</v>
      </c>
      <c r="P38" s="241">
        <f t="shared" si="5"/>
        <v>138</v>
      </c>
    </row>
    <row r="39" spans="1:16" s="183" customFormat="1" ht="27" customHeight="1">
      <c r="A39" s="193" t="s">
        <v>62</v>
      </c>
      <c r="B39" s="228">
        <f t="shared" si="4"/>
        <v>514</v>
      </c>
      <c r="C39" s="242">
        <v>65</v>
      </c>
      <c r="D39" s="243">
        <v>146</v>
      </c>
      <c r="E39" s="243">
        <v>84</v>
      </c>
      <c r="F39" s="243">
        <v>76</v>
      </c>
      <c r="G39" s="243">
        <v>32</v>
      </c>
      <c r="H39" s="243">
        <v>6</v>
      </c>
      <c r="I39" s="244">
        <v>105</v>
      </c>
      <c r="J39" s="242">
        <v>83</v>
      </c>
      <c r="K39" s="243">
        <v>113</v>
      </c>
      <c r="L39" s="243">
        <v>46</v>
      </c>
      <c r="M39" s="243">
        <v>48</v>
      </c>
      <c r="N39" s="243">
        <v>61</v>
      </c>
      <c r="O39" s="245">
        <v>163</v>
      </c>
      <c r="P39" s="235">
        <f t="shared" si="5"/>
        <v>514</v>
      </c>
    </row>
    <row r="40" spans="1:16" s="191" customFormat="1" ht="16.5" customHeight="1">
      <c r="A40" s="185" t="s">
        <v>56</v>
      </c>
      <c r="B40" s="236">
        <f t="shared" si="4"/>
        <v>369</v>
      </c>
      <c r="C40" s="237">
        <v>50</v>
      </c>
      <c r="D40" s="238">
        <v>103</v>
      </c>
      <c r="E40" s="238">
        <v>57</v>
      </c>
      <c r="F40" s="238">
        <v>55</v>
      </c>
      <c r="G40" s="238">
        <v>16</v>
      </c>
      <c r="H40" s="238">
        <v>4</v>
      </c>
      <c r="I40" s="239">
        <v>84</v>
      </c>
      <c r="J40" s="237">
        <v>34</v>
      </c>
      <c r="K40" s="238">
        <v>63</v>
      </c>
      <c r="L40" s="238">
        <v>33</v>
      </c>
      <c r="M40" s="238">
        <v>42</v>
      </c>
      <c r="N40" s="238">
        <v>52</v>
      </c>
      <c r="O40" s="240">
        <v>145</v>
      </c>
      <c r="P40" s="241">
        <f t="shared" si="5"/>
        <v>369</v>
      </c>
    </row>
    <row r="41" spans="1:16" s="183" customFormat="1" ht="27" customHeight="1">
      <c r="A41" s="193" t="s">
        <v>63</v>
      </c>
      <c r="B41" s="228">
        <f t="shared" si="4"/>
        <v>211</v>
      </c>
      <c r="C41" s="242">
        <v>27</v>
      </c>
      <c r="D41" s="243">
        <v>54</v>
      </c>
      <c r="E41" s="243">
        <v>36</v>
      </c>
      <c r="F41" s="243">
        <v>32</v>
      </c>
      <c r="G41" s="243">
        <v>17</v>
      </c>
      <c r="H41" s="243">
        <v>4</v>
      </c>
      <c r="I41" s="244">
        <v>41</v>
      </c>
      <c r="J41" s="242">
        <v>39</v>
      </c>
      <c r="K41" s="243">
        <v>35</v>
      </c>
      <c r="L41" s="243">
        <v>27</v>
      </c>
      <c r="M41" s="243">
        <v>26</v>
      </c>
      <c r="N41" s="243">
        <v>22</v>
      </c>
      <c r="O41" s="245">
        <v>62</v>
      </c>
      <c r="P41" s="235">
        <f t="shared" si="5"/>
        <v>211</v>
      </c>
    </row>
    <row r="42" spans="1:16" s="191" customFormat="1" ht="16.5" customHeight="1">
      <c r="A42" s="185" t="s">
        <v>56</v>
      </c>
      <c r="B42" s="236">
        <f t="shared" si="4"/>
        <v>163</v>
      </c>
      <c r="C42" s="237">
        <v>25</v>
      </c>
      <c r="D42" s="238">
        <v>40</v>
      </c>
      <c r="E42" s="238">
        <v>27</v>
      </c>
      <c r="F42" s="238">
        <v>23</v>
      </c>
      <c r="G42" s="238">
        <v>11</v>
      </c>
      <c r="H42" s="238">
        <v>1</v>
      </c>
      <c r="I42" s="239">
        <v>36</v>
      </c>
      <c r="J42" s="237">
        <v>23</v>
      </c>
      <c r="K42" s="238">
        <v>24</v>
      </c>
      <c r="L42" s="238">
        <v>23</v>
      </c>
      <c r="M42" s="238">
        <v>26</v>
      </c>
      <c r="N42" s="238">
        <v>19</v>
      </c>
      <c r="O42" s="240">
        <v>48</v>
      </c>
      <c r="P42" s="241">
        <f t="shared" si="5"/>
        <v>163</v>
      </c>
    </row>
    <row r="43" spans="1:16" s="183" customFormat="1" ht="27" customHeight="1">
      <c r="A43" s="193" t="s">
        <v>64</v>
      </c>
      <c r="B43" s="228">
        <f t="shared" si="4"/>
        <v>277</v>
      </c>
      <c r="C43" s="242">
        <v>49</v>
      </c>
      <c r="D43" s="243">
        <v>79</v>
      </c>
      <c r="E43" s="243">
        <v>38</v>
      </c>
      <c r="F43" s="243">
        <v>42</v>
      </c>
      <c r="G43" s="243">
        <v>9</v>
      </c>
      <c r="H43" s="243">
        <v>5</v>
      </c>
      <c r="I43" s="244">
        <v>55</v>
      </c>
      <c r="J43" s="242">
        <v>49</v>
      </c>
      <c r="K43" s="243">
        <v>51</v>
      </c>
      <c r="L43" s="243">
        <v>30</v>
      </c>
      <c r="M43" s="243">
        <v>32</v>
      </c>
      <c r="N43" s="243">
        <v>40</v>
      </c>
      <c r="O43" s="245">
        <v>75</v>
      </c>
      <c r="P43" s="235">
        <f t="shared" si="5"/>
        <v>277</v>
      </c>
    </row>
    <row r="44" spans="1:16" s="191" customFormat="1" ht="16.5" customHeight="1">
      <c r="A44" s="185" t="s">
        <v>56</v>
      </c>
      <c r="B44" s="236">
        <f t="shared" si="4"/>
        <v>211</v>
      </c>
      <c r="C44" s="237">
        <v>43</v>
      </c>
      <c r="D44" s="238">
        <v>57</v>
      </c>
      <c r="E44" s="238">
        <v>31</v>
      </c>
      <c r="F44" s="238">
        <v>28</v>
      </c>
      <c r="G44" s="238">
        <v>5</v>
      </c>
      <c r="H44" s="238">
        <v>1</v>
      </c>
      <c r="I44" s="239">
        <v>46</v>
      </c>
      <c r="J44" s="237">
        <v>13</v>
      </c>
      <c r="K44" s="238">
        <v>41</v>
      </c>
      <c r="L44" s="238">
        <v>22</v>
      </c>
      <c r="M44" s="238">
        <v>27</v>
      </c>
      <c r="N44" s="238">
        <v>38</v>
      </c>
      <c r="O44" s="240">
        <v>70</v>
      </c>
      <c r="P44" s="241">
        <f t="shared" si="5"/>
        <v>211</v>
      </c>
    </row>
    <row r="45" spans="1:16" s="183" customFormat="1" ht="30" customHeight="1">
      <c r="A45" s="246" t="s">
        <v>65</v>
      </c>
      <c r="B45" s="247">
        <f aca="true" t="shared" si="6" ref="B45:O45">B27+B29+B31+B33+B35+B37+B39+B41+B43</f>
        <v>2742</v>
      </c>
      <c r="C45" s="248">
        <f t="shared" si="6"/>
        <v>398</v>
      </c>
      <c r="D45" s="249">
        <f t="shared" si="6"/>
        <v>720</v>
      </c>
      <c r="E45" s="249">
        <f t="shared" si="6"/>
        <v>398</v>
      </c>
      <c r="F45" s="249">
        <f t="shared" si="6"/>
        <v>421</v>
      </c>
      <c r="G45" s="249">
        <f t="shared" si="6"/>
        <v>205</v>
      </c>
      <c r="H45" s="249">
        <f t="shared" si="6"/>
        <v>46</v>
      </c>
      <c r="I45" s="250">
        <f t="shared" si="6"/>
        <v>554</v>
      </c>
      <c r="J45" s="248">
        <f t="shared" si="6"/>
        <v>491</v>
      </c>
      <c r="K45" s="249">
        <f t="shared" si="6"/>
        <v>541</v>
      </c>
      <c r="L45" s="249">
        <f t="shared" si="6"/>
        <v>323</v>
      </c>
      <c r="M45" s="249">
        <f t="shared" si="6"/>
        <v>297</v>
      </c>
      <c r="N45" s="249">
        <f t="shared" si="6"/>
        <v>297</v>
      </c>
      <c r="O45" s="251">
        <f t="shared" si="6"/>
        <v>793</v>
      </c>
      <c r="P45" s="235">
        <f t="shared" si="5"/>
        <v>2742</v>
      </c>
    </row>
    <row r="46" spans="1:16" s="191" customFormat="1" ht="16.5" customHeight="1" thickBot="1">
      <c r="A46" s="211" t="s">
        <v>56</v>
      </c>
      <c r="B46" s="212">
        <f aca="true" t="shared" si="7" ref="B46:O46">B28+B30+B32+B34+B36+B38+B40+B42+B44</f>
        <v>1989</v>
      </c>
      <c r="C46" s="252">
        <f t="shared" si="7"/>
        <v>320</v>
      </c>
      <c r="D46" s="214">
        <f t="shared" si="7"/>
        <v>525</v>
      </c>
      <c r="E46" s="214">
        <f t="shared" si="7"/>
        <v>286</v>
      </c>
      <c r="F46" s="214">
        <f t="shared" si="7"/>
        <v>279</v>
      </c>
      <c r="G46" s="214">
        <f t="shared" si="7"/>
        <v>117</v>
      </c>
      <c r="H46" s="214">
        <f t="shared" si="7"/>
        <v>13</v>
      </c>
      <c r="I46" s="253">
        <f t="shared" si="7"/>
        <v>449</v>
      </c>
      <c r="J46" s="213">
        <f t="shared" si="7"/>
        <v>230</v>
      </c>
      <c r="K46" s="214">
        <f t="shared" si="7"/>
        <v>359</v>
      </c>
      <c r="L46" s="214">
        <f t="shared" si="7"/>
        <v>249</v>
      </c>
      <c r="M46" s="214">
        <f t="shared" si="7"/>
        <v>235</v>
      </c>
      <c r="N46" s="214">
        <f t="shared" si="7"/>
        <v>240</v>
      </c>
      <c r="O46" s="254">
        <f t="shared" si="7"/>
        <v>676</v>
      </c>
      <c r="P46" s="241">
        <f t="shared" si="5"/>
        <v>1989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E27"/>
  <sheetViews>
    <sheetView tabSelected="1" zoomScale="75" zoomScaleNormal="75" workbookViewId="0" topLeftCell="A1">
      <selection activeCell="F8" sqref="F8"/>
    </sheetView>
  </sheetViews>
  <sheetFormatPr defaultColWidth="9.00390625" defaultRowHeight="12.75"/>
  <cols>
    <col min="1" max="1" width="23.75390625" style="0" customWidth="1"/>
    <col min="2" max="3" width="7.25390625" style="0" customWidth="1"/>
    <col min="4" max="4" width="7.875" style="0" customWidth="1"/>
    <col min="5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55" t="s">
        <v>81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1" ht="30" customHeight="1">
      <c r="A2" s="256" t="s">
        <v>1</v>
      </c>
      <c r="B2" s="257" t="s">
        <v>82</v>
      </c>
      <c r="C2" s="258"/>
      <c r="D2" s="259" t="s">
        <v>83</v>
      </c>
      <c r="E2" s="258"/>
      <c r="F2" s="260" t="s">
        <v>84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59" t="s">
        <v>85</v>
      </c>
      <c r="AC2" s="262"/>
      <c r="AD2" s="262"/>
      <c r="AE2" s="263"/>
    </row>
    <row r="3" spans="1:31" ht="30" customHeight="1">
      <c r="A3" s="264"/>
      <c r="B3" s="265"/>
      <c r="C3" s="266"/>
      <c r="D3" s="267"/>
      <c r="E3" s="266"/>
      <c r="F3" s="268" t="s">
        <v>86</v>
      </c>
      <c r="G3" s="269"/>
      <c r="H3" s="270" t="s">
        <v>6</v>
      </c>
      <c r="I3" s="271"/>
      <c r="J3" s="271"/>
      <c r="K3" s="271"/>
      <c r="L3" s="271"/>
      <c r="M3" s="271"/>
      <c r="N3" s="271"/>
      <c r="O3" s="271"/>
      <c r="P3" s="272" t="s">
        <v>87</v>
      </c>
      <c r="Q3" s="273"/>
      <c r="R3" s="272" t="s">
        <v>88</v>
      </c>
      <c r="S3" s="273"/>
      <c r="T3" s="268" t="s">
        <v>89</v>
      </c>
      <c r="U3" s="269"/>
      <c r="V3" s="272" t="s">
        <v>90</v>
      </c>
      <c r="W3" s="274"/>
      <c r="X3" s="274"/>
      <c r="Y3" s="273"/>
      <c r="Z3" s="272" t="s">
        <v>91</v>
      </c>
      <c r="AA3" s="274"/>
      <c r="AB3" s="275"/>
      <c r="AC3" s="276"/>
      <c r="AD3" s="276"/>
      <c r="AE3" s="277"/>
    </row>
    <row r="4" spans="1:31" ht="30" customHeight="1">
      <c r="A4" s="264"/>
      <c r="B4" s="265"/>
      <c r="C4" s="266"/>
      <c r="D4" s="267"/>
      <c r="E4" s="266"/>
      <c r="F4" s="278"/>
      <c r="G4" s="279"/>
      <c r="H4" s="280" t="s">
        <v>92</v>
      </c>
      <c r="I4" s="281"/>
      <c r="J4" s="270" t="s">
        <v>93</v>
      </c>
      <c r="K4" s="282"/>
      <c r="L4" s="280" t="s">
        <v>94</v>
      </c>
      <c r="M4" s="281"/>
      <c r="N4" s="280" t="s">
        <v>95</v>
      </c>
      <c r="O4" s="283"/>
      <c r="P4" s="275"/>
      <c r="Q4" s="284"/>
      <c r="R4" s="275"/>
      <c r="S4" s="284"/>
      <c r="T4" s="278"/>
      <c r="U4" s="279"/>
      <c r="V4" s="270" t="s">
        <v>41</v>
      </c>
      <c r="W4" s="282"/>
      <c r="X4" s="280" t="s">
        <v>96</v>
      </c>
      <c r="Y4" s="282"/>
      <c r="Z4" s="275"/>
      <c r="AA4" s="276"/>
      <c r="AB4" s="280" t="s">
        <v>97</v>
      </c>
      <c r="AC4" s="281"/>
      <c r="AD4" s="280" t="s">
        <v>41</v>
      </c>
      <c r="AE4" s="285"/>
    </row>
    <row r="5" spans="1:31" ht="13.5" customHeight="1" thickBot="1">
      <c r="A5" s="286"/>
      <c r="B5" s="287" t="s">
        <v>98</v>
      </c>
      <c r="C5" s="288" t="s">
        <v>99</v>
      </c>
      <c r="D5" s="288" t="s">
        <v>98</v>
      </c>
      <c r="E5" s="288" t="s">
        <v>99</v>
      </c>
      <c r="F5" s="289" t="s">
        <v>98</v>
      </c>
      <c r="G5" s="289" t="s">
        <v>99</v>
      </c>
      <c r="H5" s="289" t="s">
        <v>98</v>
      </c>
      <c r="I5" s="289" t="s">
        <v>99</v>
      </c>
      <c r="J5" s="289" t="s">
        <v>98</v>
      </c>
      <c r="K5" s="289" t="s">
        <v>99</v>
      </c>
      <c r="L5" s="289" t="s">
        <v>98</v>
      </c>
      <c r="M5" s="289" t="s">
        <v>99</v>
      </c>
      <c r="N5" s="289" t="s">
        <v>98</v>
      </c>
      <c r="O5" s="289" t="s">
        <v>99</v>
      </c>
      <c r="P5" s="289" t="s">
        <v>98</v>
      </c>
      <c r="Q5" s="289" t="s">
        <v>99</v>
      </c>
      <c r="R5" s="289" t="s">
        <v>98</v>
      </c>
      <c r="S5" s="289" t="s">
        <v>99</v>
      </c>
      <c r="T5" s="289" t="s">
        <v>98</v>
      </c>
      <c r="U5" s="289" t="s">
        <v>99</v>
      </c>
      <c r="V5" s="289" t="s">
        <v>98</v>
      </c>
      <c r="W5" s="289" t="s">
        <v>99</v>
      </c>
      <c r="X5" s="289" t="s">
        <v>98</v>
      </c>
      <c r="Y5" s="289" t="s">
        <v>99</v>
      </c>
      <c r="Z5" s="289" t="s">
        <v>98</v>
      </c>
      <c r="AA5" s="289" t="s">
        <v>99</v>
      </c>
      <c r="AB5" s="290" t="s">
        <v>98</v>
      </c>
      <c r="AC5" s="290" t="s">
        <v>99</v>
      </c>
      <c r="AD5" s="290" t="s">
        <v>98</v>
      </c>
      <c r="AE5" s="291" t="s">
        <v>99</v>
      </c>
    </row>
    <row r="6" spans="1:31" ht="30" customHeight="1">
      <c r="A6" s="292" t="s">
        <v>21</v>
      </c>
      <c r="B6" s="293">
        <v>2420</v>
      </c>
      <c r="C6" s="294">
        <v>1355</v>
      </c>
      <c r="D6" s="294">
        <v>3621</v>
      </c>
      <c r="E6" s="294">
        <v>2071</v>
      </c>
      <c r="F6" s="294">
        <v>1520</v>
      </c>
      <c r="G6" s="294">
        <v>908</v>
      </c>
      <c r="H6" s="294">
        <v>1362</v>
      </c>
      <c r="I6" s="294">
        <v>811</v>
      </c>
      <c r="J6" s="294">
        <v>39</v>
      </c>
      <c r="K6" s="294">
        <v>31</v>
      </c>
      <c r="L6" s="294">
        <v>34</v>
      </c>
      <c r="M6" s="294">
        <v>27</v>
      </c>
      <c r="N6" s="294">
        <v>45</v>
      </c>
      <c r="O6" s="294">
        <v>16</v>
      </c>
      <c r="P6" s="294">
        <v>32</v>
      </c>
      <c r="Q6" s="294">
        <v>18</v>
      </c>
      <c r="R6" s="294">
        <v>103</v>
      </c>
      <c r="S6" s="294">
        <v>77</v>
      </c>
      <c r="T6" s="294">
        <v>173</v>
      </c>
      <c r="U6" s="294">
        <v>135</v>
      </c>
      <c r="V6" s="294">
        <v>127</v>
      </c>
      <c r="W6" s="294">
        <v>66</v>
      </c>
      <c r="X6" s="294">
        <v>18</v>
      </c>
      <c r="Y6" s="294">
        <v>10</v>
      </c>
      <c r="Z6" s="294">
        <v>1044</v>
      </c>
      <c r="AA6" s="294">
        <v>478</v>
      </c>
      <c r="AB6" s="294">
        <v>1700</v>
      </c>
      <c r="AC6" s="294">
        <v>344</v>
      </c>
      <c r="AD6" s="294">
        <v>2081</v>
      </c>
      <c r="AE6" s="295">
        <v>631</v>
      </c>
    </row>
    <row r="7" spans="1:31" ht="30" customHeight="1">
      <c r="A7" s="296" t="s">
        <v>22</v>
      </c>
      <c r="B7" s="297">
        <v>475</v>
      </c>
      <c r="C7" s="298">
        <v>248</v>
      </c>
      <c r="D7" s="299">
        <v>721</v>
      </c>
      <c r="E7" s="299">
        <v>357</v>
      </c>
      <c r="F7" s="299">
        <v>325</v>
      </c>
      <c r="G7" s="299">
        <v>167</v>
      </c>
      <c r="H7" s="299">
        <v>295</v>
      </c>
      <c r="I7" s="299">
        <v>152</v>
      </c>
      <c r="J7" s="299">
        <v>18</v>
      </c>
      <c r="K7" s="299">
        <v>7</v>
      </c>
      <c r="L7" s="299">
        <v>7</v>
      </c>
      <c r="M7" s="299">
        <v>6</v>
      </c>
      <c r="N7" s="298">
        <v>8</v>
      </c>
      <c r="O7" s="298">
        <v>7</v>
      </c>
      <c r="P7" s="299">
        <v>0</v>
      </c>
      <c r="Q7" s="298">
        <v>0</v>
      </c>
      <c r="R7" s="299">
        <v>22</v>
      </c>
      <c r="S7" s="299">
        <v>18</v>
      </c>
      <c r="T7" s="299">
        <v>41</v>
      </c>
      <c r="U7" s="299">
        <v>31</v>
      </c>
      <c r="V7" s="299">
        <v>26</v>
      </c>
      <c r="W7" s="299">
        <v>9</v>
      </c>
      <c r="X7" s="299">
        <v>2</v>
      </c>
      <c r="Y7" s="299">
        <v>2</v>
      </c>
      <c r="Z7" s="298">
        <v>202</v>
      </c>
      <c r="AA7" s="298">
        <v>71</v>
      </c>
      <c r="AB7" s="298">
        <v>196</v>
      </c>
      <c r="AC7" s="298">
        <v>165</v>
      </c>
      <c r="AD7" s="298">
        <v>284</v>
      </c>
      <c r="AE7" s="300">
        <v>227</v>
      </c>
    </row>
    <row r="8" spans="1:31" ht="30" customHeight="1">
      <c r="A8" s="296" t="s">
        <v>23</v>
      </c>
      <c r="B8" s="301">
        <v>457</v>
      </c>
      <c r="C8" s="298">
        <v>231</v>
      </c>
      <c r="D8" s="299">
        <v>719</v>
      </c>
      <c r="E8" s="299">
        <v>371</v>
      </c>
      <c r="F8" s="299">
        <v>271</v>
      </c>
      <c r="G8" s="299">
        <v>126</v>
      </c>
      <c r="H8" s="299">
        <v>242</v>
      </c>
      <c r="I8" s="299">
        <v>118</v>
      </c>
      <c r="J8" s="299">
        <v>5</v>
      </c>
      <c r="K8" s="299">
        <v>1</v>
      </c>
      <c r="L8" s="299">
        <v>20</v>
      </c>
      <c r="M8" s="299">
        <v>5</v>
      </c>
      <c r="N8" s="298">
        <v>7</v>
      </c>
      <c r="O8" s="298">
        <v>3</v>
      </c>
      <c r="P8" s="299">
        <v>0</v>
      </c>
      <c r="Q8" s="298">
        <v>0</v>
      </c>
      <c r="R8" s="299">
        <v>27</v>
      </c>
      <c r="S8" s="299">
        <v>27</v>
      </c>
      <c r="T8" s="299">
        <v>52</v>
      </c>
      <c r="U8" s="299">
        <v>42</v>
      </c>
      <c r="V8" s="299">
        <v>20</v>
      </c>
      <c r="W8" s="299">
        <v>6</v>
      </c>
      <c r="X8" s="299">
        <v>0</v>
      </c>
      <c r="Y8" s="299">
        <v>0</v>
      </c>
      <c r="Z8" s="298">
        <v>239</v>
      </c>
      <c r="AA8" s="298">
        <v>107</v>
      </c>
      <c r="AB8" s="298">
        <v>152</v>
      </c>
      <c r="AC8" s="298">
        <v>16</v>
      </c>
      <c r="AD8" s="298">
        <v>256</v>
      </c>
      <c r="AE8" s="300">
        <v>91</v>
      </c>
    </row>
    <row r="9" spans="1:31" ht="30" customHeight="1">
      <c r="A9" s="296" t="s">
        <v>24</v>
      </c>
      <c r="B9" s="293">
        <v>339</v>
      </c>
      <c r="C9" s="298">
        <v>186</v>
      </c>
      <c r="D9" s="299">
        <v>557</v>
      </c>
      <c r="E9" s="299">
        <v>278</v>
      </c>
      <c r="F9" s="299">
        <v>235</v>
      </c>
      <c r="G9" s="299">
        <v>126</v>
      </c>
      <c r="H9" s="299">
        <v>209</v>
      </c>
      <c r="I9" s="299">
        <v>115</v>
      </c>
      <c r="J9" s="299">
        <v>4</v>
      </c>
      <c r="K9" s="299">
        <v>2</v>
      </c>
      <c r="L9" s="299">
        <v>18</v>
      </c>
      <c r="M9" s="299">
        <v>9</v>
      </c>
      <c r="N9" s="298">
        <v>5</v>
      </c>
      <c r="O9" s="298">
        <v>1</v>
      </c>
      <c r="P9" s="299">
        <v>1</v>
      </c>
      <c r="Q9" s="298">
        <v>1</v>
      </c>
      <c r="R9" s="299">
        <v>15</v>
      </c>
      <c r="S9" s="299">
        <v>11</v>
      </c>
      <c r="T9" s="299">
        <v>36</v>
      </c>
      <c r="U9" s="299">
        <v>26</v>
      </c>
      <c r="V9" s="299">
        <v>16</v>
      </c>
      <c r="W9" s="299">
        <v>1</v>
      </c>
      <c r="X9" s="299">
        <v>1</v>
      </c>
      <c r="Y9" s="299">
        <v>0</v>
      </c>
      <c r="Z9" s="298">
        <v>176</v>
      </c>
      <c r="AA9" s="298">
        <v>75</v>
      </c>
      <c r="AB9" s="298">
        <v>38</v>
      </c>
      <c r="AC9" s="298">
        <v>2</v>
      </c>
      <c r="AD9" s="298">
        <v>112</v>
      </c>
      <c r="AE9" s="300">
        <v>51</v>
      </c>
    </row>
    <row r="10" spans="1:31" ht="30" customHeight="1">
      <c r="A10" s="296" t="s">
        <v>25</v>
      </c>
      <c r="B10" s="301">
        <v>538</v>
      </c>
      <c r="C10" s="298">
        <v>307</v>
      </c>
      <c r="D10" s="299">
        <v>730</v>
      </c>
      <c r="E10" s="299">
        <v>412</v>
      </c>
      <c r="F10" s="299">
        <v>376</v>
      </c>
      <c r="G10" s="299">
        <v>232</v>
      </c>
      <c r="H10" s="299">
        <v>364</v>
      </c>
      <c r="I10" s="299">
        <v>232</v>
      </c>
      <c r="J10" s="299">
        <v>6</v>
      </c>
      <c r="K10" s="299">
        <v>2</v>
      </c>
      <c r="L10" s="299">
        <v>1</v>
      </c>
      <c r="M10" s="299">
        <v>0</v>
      </c>
      <c r="N10" s="298">
        <v>8</v>
      </c>
      <c r="O10" s="298">
        <v>1</v>
      </c>
      <c r="P10" s="299">
        <v>0</v>
      </c>
      <c r="Q10" s="298">
        <v>0</v>
      </c>
      <c r="R10" s="299">
        <v>17</v>
      </c>
      <c r="S10" s="299">
        <v>14</v>
      </c>
      <c r="T10" s="299">
        <v>29</v>
      </c>
      <c r="U10" s="299">
        <v>26</v>
      </c>
      <c r="V10" s="299">
        <v>21</v>
      </c>
      <c r="W10" s="299">
        <v>5</v>
      </c>
      <c r="X10" s="299">
        <v>0</v>
      </c>
      <c r="Y10" s="299">
        <v>0</v>
      </c>
      <c r="Z10" s="298">
        <v>197</v>
      </c>
      <c r="AA10" s="298">
        <v>83</v>
      </c>
      <c r="AB10" s="298">
        <v>933</v>
      </c>
      <c r="AC10" s="298">
        <v>80</v>
      </c>
      <c r="AD10" s="298">
        <v>986</v>
      </c>
      <c r="AE10" s="300">
        <v>122</v>
      </c>
    </row>
    <row r="11" spans="1:31" ht="30" customHeight="1">
      <c r="A11" s="296" t="s">
        <v>26</v>
      </c>
      <c r="B11" s="293">
        <v>319</v>
      </c>
      <c r="C11" s="298">
        <v>192</v>
      </c>
      <c r="D11" s="299">
        <v>459</v>
      </c>
      <c r="E11" s="299">
        <v>259</v>
      </c>
      <c r="F11" s="299">
        <v>210</v>
      </c>
      <c r="G11" s="299">
        <v>118</v>
      </c>
      <c r="H11" s="299">
        <v>178</v>
      </c>
      <c r="I11" s="299">
        <v>97</v>
      </c>
      <c r="J11" s="299">
        <v>15</v>
      </c>
      <c r="K11" s="299">
        <v>12</v>
      </c>
      <c r="L11" s="299">
        <v>9</v>
      </c>
      <c r="M11" s="299">
        <v>6</v>
      </c>
      <c r="N11" s="298">
        <v>8</v>
      </c>
      <c r="O11" s="298">
        <v>1</v>
      </c>
      <c r="P11" s="299">
        <v>0</v>
      </c>
      <c r="Q11" s="298">
        <v>0</v>
      </c>
      <c r="R11" s="299">
        <v>19</v>
      </c>
      <c r="S11" s="299">
        <v>17</v>
      </c>
      <c r="T11" s="299">
        <v>32</v>
      </c>
      <c r="U11" s="299">
        <v>28</v>
      </c>
      <c r="V11" s="299">
        <v>26</v>
      </c>
      <c r="W11" s="299">
        <v>7</v>
      </c>
      <c r="X11" s="299">
        <v>1</v>
      </c>
      <c r="Y11" s="299">
        <v>0</v>
      </c>
      <c r="Z11" s="298">
        <v>92</v>
      </c>
      <c r="AA11" s="298">
        <v>41</v>
      </c>
      <c r="AB11" s="298">
        <v>43</v>
      </c>
      <c r="AC11" s="298">
        <v>0</v>
      </c>
      <c r="AD11" s="298">
        <v>118</v>
      </c>
      <c r="AE11" s="300">
        <v>63</v>
      </c>
    </row>
    <row r="12" spans="1:31" ht="30" customHeight="1">
      <c r="A12" s="296" t="s">
        <v>27</v>
      </c>
      <c r="B12" s="301">
        <v>941</v>
      </c>
      <c r="C12" s="298">
        <v>450</v>
      </c>
      <c r="D12" s="299">
        <v>1398</v>
      </c>
      <c r="E12" s="299">
        <v>682</v>
      </c>
      <c r="F12" s="299">
        <v>519</v>
      </c>
      <c r="G12" s="299">
        <v>255</v>
      </c>
      <c r="H12" s="299">
        <v>487</v>
      </c>
      <c r="I12" s="299">
        <v>233</v>
      </c>
      <c r="J12" s="299">
        <v>10</v>
      </c>
      <c r="K12" s="299">
        <v>4</v>
      </c>
      <c r="L12" s="299">
        <v>14</v>
      </c>
      <c r="M12" s="299">
        <v>12</v>
      </c>
      <c r="N12" s="298">
        <v>12</v>
      </c>
      <c r="O12" s="298">
        <v>7</v>
      </c>
      <c r="P12" s="299">
        <v>0</v>
      </c>
      <c r="Q12" s="298">
        <v>0</v>
      </c>
      <c r="R12" s="299">
        <v>30</v>
      </c>
      <c r="S12" s="299">
        <v>21</v>
      </c>
      <c r="T12" s="299">
        <v>77</v>
      </c>
      <c r="U12" s="299">
        <v>63</v>
      </c>
      <c r="V12" s="299">
        <v>83</v>
      </c>
      <c r="W12" s="299">
        <v>15</v>
      </c>
      <c r="X12" s="299">
        <v>2</v>
      </c>
      <c r="Y12" s="299">
        <v>1</v>
      </c>
      <c r="Z12" s="298">
        <v>445</v>
      </c>
      <c r="AA12" s="298">
        <v>182</v>
      </c>
      <c r="AB12" s="298">
        <v>166</v>
      </c>
      <c r="AC12" s="298">
        <v>9</v>
      </c>
      <c r="AD12" s="298">
        <v>297</v>
      </c>
      <c r="AE12" s="300">
        <v>109</v>
      </c>
    </row>
    <row r="13" spans="1:31" ht="30" customHeight="1">
      <c r="A13" s="296" t="s">
        <v>28</v>
      </c>
      <c r="B13" s="301">
        <v>531</v>
      </c>
      <c r="C13" s="298">
        <v>314</v>
      </c>
      <c r="D13" s="299">
        <v>790</v>
      </c>
      <c r="E13" s="299">
        <v>457</v>
      </c>
      <c r="F13" s="299">
        <v>370</v>
      </c>
      <c r="G13" s="299">
        <v>237</v>
      </c>
      <c r="H13" s="299">
        <v>340</v>
      </c>
      <c r="I13" s="299">
        <v>222</v>
      </c>
      <c r="J13" s="299">
        <v>7</v>
      </c>
      <c r="K13" s="299">
        <v>4</v>
      </c>
      <c r="L13" s="299">
        <v>5</v>
      </c>
      <c r="M13" s="299">
        <v>3</v>
      </c>
      <c r="N13" s="298">
        <v>15</v>
      </c>
      <c r="O13" s="298">
        <v>7</v>
      </c>
      <c r="P13" s="299">
        <v>1</v>
      </c>
      <c r="Q13" s="298">
        <v>1</v>
      </c>
      <c r="R13" s="299">
        <v>16</v>
      </c>
      <c r="S13" s="299">
        <v>14</v>
      </c>
      <c r="T13" s="299">
        <v>42</v>
      </c>
      <c r="U13" s="299">
        <v>32</v>
      </c>
      <c r="V13" s="299">
        <v>27</v>
      </c>
      <c r="W13" s="299">
        <v>10</v>
      </c>
      <c r="X13" s="299">
        <v>5</v>
      </c>
      <c r="Y13" s="299">
        <v>0</v>
      </c>
      <c r="Z13" s="298">
        <v>199</v>
      </c>
      <c r="AA13" s="298">
        <v>81</v>
      </c>
      <c r="AB13" s="298">
        <v>366</v>
      </c>
      <c r="AC13" s="298">
        <v>77</v>
      </c>
      <c r="AD13" s="298">
        <v>437</v>
      </c>
      <c r="AE13" s="300">
        <v>131</v>
      </c>
    </row>
    <row r="14" spans="1:31" ht="30" customHeight="1">
      <c r="A14" s="296" t="s">
        <v>29</v>
      </c>
      <c r="B14" s="302">
        <v>682</v>
      </c>
      <c r="C14" s="298">
        <v>349</v>
      </c>
      <c r="D14" s="299">
        <v>1107</v>
      </c>
      <c r="E14" s="299">
        <v>566</v>
      </c>
      <c r="F14" s="299">
        <v>423</v>
      </c>
      <c r="G14" s="299">
        <v>221</v>
      </c>
      <c r="H14" s="299">
        <v>349</v>
      </c>
      <c r="I14" s="299">
        <v>182</v>
      </c>
      <c r="J14" s="299">
        <v>25</v>
      </c>
      <c r="K14" s="299">
        <v>18</v>
      </c>
      <c r="L14" s="299">
        <v>18</v>
      </c>
      <c r="M14" s="299">
        <v>15</v>
      </c>
      <c r="N14" s="298">
        <v>26</v>
      </c>
      <c r="O14" s="298">
        <v>5</v>
      </c>
      <c r="P14" s="299">
        <v>0</v>
      </c>
      <c r="Q14" s="298">
        <v>0</v>
      </c>
      <c r="R14" s="299">
        <v>30</v>
      </c>
      <c r="S14" s="299">
        <v>27</v>
      </c>
      <c r="T14" s="299">
        <v>52</v>
      </c>
      <c r="U14" s="299">
        <v>40</v>
      </c>
      <c r="V14" s="299">
        <v>70</v>
      </c>
      <c r="W14" s="299">
        <v>17</v>
      </c>
      <c r="X14" s="299">
        <v>1</v>
      </c>
      <c r="Y14" s="299">
        <v>1</v>
      </c>
      <c r="Z14" s="298">
        <v>351</v>
      </c>
      <c r="AA14" s="298">
        <v>160</v>
      </c>
      <c r="AB14" s="298">
        <v>73</v>
      </c>
      <c r="AC14" s="298">
        <v>0</v>
      </c>
      <c r="AD14" s="298">
        <v>198</v>
      </c>
      <c r="AE14" s="300">
        <v>100</v>
      </c>
    </row>
    <row r="15" spans="1:31" ht="30" customHeight="1" thickBot="1">
      <c r="A15" s="303" t="s">
        <v>100</v>
      </c>
      <c r="B15" s="293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4">
        <v>0</v>
      </c>
      <c r="M15" s="294">
        <v>0</v>
      </c>
      <c r="N15" s="294">
        <v>0</v>
      </c>
      <c r="O15" s="294">
        <v>0</v>
      </c>
      <c r="P15" s="294">
        <v>0</v>
      </c>
      <c r="Q15" s="294">
        <v>0</v>
      </c>
      <c r="R15" s="294">
        <v>0</v>
      </c>
      <c r="S15" s="294">
        <v>0</v>
      </c>
      <c r="T15" s="294">
        <v>0</v>
      </c>
      <c r="U15" s="294">
        <v>0</v>
      </c>
      <c r="V15" s="294">
        <v>0</v>
      </c>
      <c r="W15" s="294">
        <v>0</v>
      </c>
      <c r="X15" s="294">
        <v>0</v>
      </c>
      <c r="Y15" s="294">
        <v>0</v>
      </c>
      <c r="Z15" s="294">
        <v>0</v>
      </c>
      <c r="AA15" s="298">
        <v>0</v>
      </c>
      <c r="AB15" s="298">
        <v>387</v>
      </c>
      <c r="AC15" s="298">
        <v>130</v>
      </c>
      <c r="AD15" s="298">
        <v>387</v>
      </c>
      <c r="AE15" s="300">
        <v>130</v>
      </c>
    </row>
    <row r="16" spans="1:31" ht="30" customHeight="1" thickBot="1">
      <c r="A16" s="304" t="s">
        <v>30</v>
      </c>
      <c r="B16" s="305">
        <f aca="true" t="shared" si="0" ref="B16:AE16">B6+B7+B8+B9+B10+B11+B12+B13+B14+B15</f>
        <v>6702</v>
      </c>
      <c r="C16" s="306">
        <f t="shared" si="0"/>
        <v>3632</v>
      </c>
      <c r="D16" s="306">
        <f t="shared" si="0"/>
        <v>10102</v>
      </c>
      <c r="E16" s="306">
        <f t="shared" si="0"/>
        <v>5453</v>
      </c>
      <c r="F16" s="306">
        <f t="shared" si="0"/>
        <v>4249</v>
      </c>
      <c r="G16" s="306">
        <f t="shared" si="0"/>
        <v>2390</v>
      </c>
      <c r="H16" s="306">
        <f t="shared" si="0"/>
        <v>3826</v>
      </c>
      <c r="I16" s="306">
        <f t="shared" si="0"/>
        <v>2162</v>
      </c>
      <c r="J16" s="306">
        <f t="shared" si="0"/>
        <v>129</v>
      </c>
      <c r="K16" s="306">
        <f t="shared" si="0"/>
        <v>81</v>
      </c>
      <c r="L16" s="306">
        <f t="shared" si="0"/>
        <v>126</v>
      </c>
      <c r="M16" s="306">
        <f t="shared" si="0"/>
        <v>83</v>
      </c>
      <c r="N16" s="306">
        <f t="shared" si="0"/>
        <v>134</v>
      </c>
      <c r="O16" s="306">
        <f t="shared" si="0"/>
        <v>48</v>
      </c>
      <c r="P16" s="306">
        <f t="shared" si="0"/>
        <v>34</v>
      </c>
      <c r="Q16" s="306">
        <f t="shared" si="0"/>
        <v>20</v>
      </c>
      <c r="R16" s="306">
        <f t="shared" si="0"/>
        <v>279</v>
      </c>
      <c r="S16" s="306">
        <f t="shared" si="0"/>
        <v>226</v>
      </c>
      <c r="T16" s="306">
        <f t="shared" si="0"/>
        <v>534</v>
      </c>
      <c r="U16" s="306">
        <f t="shared" si="0"/>
        <v>423</v>
      </c>
      <c r="V16" s="306">
        <f t="shared" si="0"/>
        <v>416</v>
      </c>
      <c r="W16" s="306">
        <f t="shared" si="0"/>
        <v>136</v>
      </c>
      <c r="X16" s="306">
        <f t="shared" si="0"/>
        <v>30</v>
      </c>
      <c r="Y16" s="306">
        <f t="shared" si="0"/>
        <v>14</v>
      </c>
      <c r="Z16" s="306">
        <f t="shared" si="0"/>
        <v>2945</v>
      </c>
      <c r="AA16" s="306">
        <f t="shared" si="0"/>
        <v>1278</v>
      </c>
      <c r="AB16" s="306">
        <f t="shared" si="0"/>
        <v>4054</v>
      </c>
      <c r="AC16" s="306">
        <f t="shared" si="0"/>
        <v>823</v>
      </c>
      <c r="AD16" s="307">
        <f t="shared" si="0"/>
        <v>5156</v>
      </c>
      <c r="AE16" s="308">
        <f t="shared" si="0"/>
        <v>1655</v>
      </c>
    </row>
    <row r="19" ht="12.75">
      <c r="K19" s="309"/>
    </row>
    <row r="27" spans="6:13" ht="12.75">
      <c r="F27">
        <v>217</v>
      </c>
      <c r="M27">
        <v>161</v>
      </c>
    </row>
  </sheetData>
  <mergeCells count="21">
    <mergeCell ref="AB2:AE3"/>
    <mergeCell ref="V3:Y3"/>
    <mergeCell ref="AD4:AE4"/>
    <mergeCell ref="AB4:AC4"/>
    <mergeCell ref="R3:S4"/>
    <mergeCell ref="X4:Y4"/>
    <mergeCell ref="L4:M4"/>
    <mergeCell ref="H3:O3"/>
    <mergeCell ref="P3:Q4"/>
    <mergeCell ref="J4:K4"/>
    <mergeCell ref="H4:I4"/>
    <mergeCell ref="A1:AE1"/>
    <mergeCell ref="F2:AA2"/>
    <mergeCell ref="Z3:AA4"/>
    <mergeCell ref="T3:U4"/>
    <mergeCell ref="N4:O4"/>
    <mergeCell ref="A2:A5"/>
    <mergeCell ref="B2:C4"/>
    <mergeCell ref="V4:W4"/>
    <mergeCell ref="D2:E4"/>
    <mergeCell ref="F3:G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A1">
      <selection activeCell="A1" sqref="A1:AE1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310" t="s">
        <v>101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</row>
    <row r="2" spans="1:31" ht="22.5" customHeight="1">
      <c r="A2" s="311" t="s">
        <v>1</v>
      </c>
      <c r="B2" s="312" t="s">
        <v>82</v>
      </c>
      <c r="C2" s="313"/>
      <c r="D2" s="312" t="s">
        <v>83</v>
      </c>
      <c r="E2" s="313"/>
      <c r="F2" s="314" t="s">
        <v>84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6" t="s">
        <v>85</v>
      </c>
      <c r="AC2" s="9"/>
      <c r="AD2" s="9"/>
      <c r="AE2" s="317"/>
    </row>
    <row r="3" spans="1:31" ht="21.75" customHeight="1">
      <c r="A3" s="318"/>
      <c r="B3" s="19"/>
      <c r="C3" s="319"/>
      <c r="D3" s="19"/>
      <c r="E3" s="319"/>
      <c r="F3" s="320" t="s">
        <v>86</v>
      </c>
      <c r="G3" s="321"/>
      <c r="H3" s="322" t="s">
        <v>6</v>
      </c>
      <c r="I3" s="323"/>
      <c r="J3" s="323"/>
      <c r="K3" s="323"/>
      <c r="L3" s="323"/>
      <c r="M3" s="323"/>
      <c r="N3" s="323"/>
      <c r="O3" s="323"/>
      <c r="P3" s="32" t="s">
        <v>87</v>
      </c>
      <c r="Q3" s="324"/>
      <c r="R3" s="32" t="s">
        <v>88</v>
      </c>
      <c r="S3" s="324"/>
      <c r="T3" s="320" t="s">
        <v>89</v>
      </c>
      <c r="U3" s="321"/>
      <c r="V3" s="32" t="s">
        <v>90</v>
      </c>
      <c r="W3" s="325"/>
      <c r="X3" s="326" t="s">
        <v>6</v>
      </c>
      <c r="Y3" s="326"/>
      <c r="Z3" s="32" t="s">
        <v>91</v>
      </c>
      <c r="AA3" s="327"/>
      <c r="AB3" s="20"/>
      <c r="AC3" s="21"/>
      <c r="AD3" s="21"/>
      <c r="AE3" s="328"/>
    </row>
    <row r="4" spans="1:31" ht="27.75" customHeight="1">
      <c r="A4" s="318"/>
      <c r="B4" s="19"/>
      <c r="C4" s="319"/>
      <c r="D4" s="19"/>
      <c r="E4" s="319"/>
      <c r="F4" s="329"/>
      <c r="G4" s="330"/>
      <c r="H4" s="331" t="s">
        <v>102</v>
      </c>
      <c r="I4" s="332"/>
      <c r="J4" s="322" t="s">
        <v>93</v>
      </c>
      <c r="K4" s="333"/>
      <c r="L4" s="331" t="s">
        <v>94</v>
      </c>
      <c r="M4" s="332"/>
      <c r="N4" s="331" t="s">
        <v>95</v>
      </c>
      <c r="O4" s="334"/>
      <c r="P4" s="335"/>
      <c r="Q4" s="336"/>
      <c r="R4" s="335"/>
      <c r="S4" s="336"/>
      <c r="T4" s="329"/>
      <c r="U4" s="330"/>
      <c r="V4" s="337"/>
      <c r="W4" s="338"/>
      <c r="X4" s="322" t="s">
        <v>103</v>
      </c>
      <c r="Y4" s="333"/>
      <c r="Z4" s="335"/>
      <c r="AA4" s="21"/>
      <c r="AB4" s="339" t="s">
        <v>97</v>
      </c>
      <c r="AC4" s="332"/>
      <c r="AD4" s="331" t="s">
        <v>41</v>
      </c>
      <c r="AE4" s="340"/>
    </row>
    <row r="5" spans="1:31" ht="19.5" customHeight="1" thickBot="1">
      <c r="A5" s="341"/>
      <c r="B5" s="342" t="s">
        <v>98</v>
      </c>
      <c r="C5" s="342" t="s">
        <v>99</v>
      </c>
      <c r="D5" s="342" t="s">
        <v>98</v>
      </c>
      <c r="E5" s="342" t="s">
        <v>99</v>
      </c>
      <c r="F5" s="343" t="s">
        <v>98</v>
      </c>
      <c r="G5" s="343" t="s">
        <v>99</v>
      </c>
      <c r="H5" s="343" t="s">
        <v>98</v>
      </c>
      <c r="I5" s="343" t="s">
        <v>99</v>
      </c>
      <c r="J5" s="343" t="s">
        <v>98</v>
      </c>
      <c r="K5" s="343" t="s">
        <v>99</v>
      </c>
      <c r="L5" s="343" t="s">
        <v>98</v>
      </c>
      <c r="M5" s="343" t="s">
        <v>99</v>
      </c>
      <c r="N5" s="344" t="s">
        <v>98</v>
      </c>
      <c r="O5" s="345" t="s">
        <v>99</v>
      </c>
      <c r="P5" s="343" t="s">
        <v>98</v>
      </c>
      <c r="Q5" s="343" t="s">
        <v>99</v>
      </c>
      <c r="R5" s="343" t="s">
        <v>98</v>
      </c>
      <c r="S5" s="343" t="s">
        <v>99</v>
      </c>
      <c r="T5" s="343" t="s">
        <v>98</v>
      </c>
      <c r="U5" s="343" t="s">
        <v>99</v>
      </c>
      <c r="V5" s="343" t="s">
        <v>98</v>
      </c>
      <c r="W5" s="343" t="s">
        <v>99</v>
      </c>
      <c r="X5" s="343" t="s">
        <v>98</v>
      </c>
      <c r="Y5" s="343" t="s">
        <v>99</v>
      </c>
      <c r="Z5" s="343" t="s">
        <v>98</v>
      </c>
      <c r="AA5" s="346" t="s">
        <v>99</v>
      </c>
      <c r="AB5" s="347" t="s">
        <v>98</v>
      </c>
      <c r="AC5" s="348" t="s">
        <v>99</v>
      </c>
      <c r="AD5" s="348" t="s">
        <v>98</v>
      </c>
      <c r="AE5" s="349" t="s">
        <v>99</v>
      </c>
    </row>
    <row r="6" spans="1:31" ht="30" customHeight="1">
      <c r="A6" s="350" t="s">
        <v>55</v>
      </c>
      <c r="B6" s="351">
        <v>214</v>
      </c>
      <c r="C6" s="351">
        <v>113</v>
      </c>
      <c r="D6" s="351">
        <v>310</v>
      </c>
      <c r="E6" s="351">
        <v>237</v>
      </c>
      <c r="F6" s="351">
        <v>135</v>
      </c>
      <c r="G6" s="351">
        <v>110</v>
      </c>
      <c r="H6" s="351">
        <v>109</v>
      </c>
      <c r="I6" s="351">
        <v>96</v>
      </c>
      <c r="J6" s="351">
        <v>5</v>
      </c>
      <c r="K6" s="351">
        <v>4</v>
      </c>
      <c r="L6" s="351">
        <v>0</v>
      </c>
      <c r="M6" s="351">
        <v>0</v>
      </c>
      <c r="N6" s="351">
        <v>14</v>
      </c>
      <c r="O6" s="352">
        <v>4</v>
      </c>
      <c r="P6" s="351">
        <v>1</v>
      </c>
      <c r="Q6" s="351">
        <v>1</v>
      </c>
      <c r="R6" s="351">
        <v>11</v>
      </c>
      <c r="S6" s="351">
        <v>7</v>
      </c>
      <c r="T6" s="351">
        <v>14</v>
      </c>
      <c r="U6" s="351">
        <v>10</v>
      </c>
      <c r="V6" s="351">
        <v>26</v>
      </c>
      <c r="W6" s="351">
        <v>20</v>
      </c>
      <c r="X6" s="351">
        <v>9</v>
      </c>
      <c r="Y6" s="351">
        <v>7</v>
      </c>
      <c r="Z6" s="351">
        <v>74</v>
      </c>
      <c r="AA6" s="352">
        <v>47</v>
      </c>
      <c r="AB6" s="353">
        <v>30</v>
      </c>
      <c r="AC6" s="354">
        <v>1</v>
      </c>
      <c r="AD6" s="355">
        <f aca="true" t="shared" si="0" ref="AD6:AD16">J6+L6+P6+R6+T6+AB6</f>
        <v>61</v>
      </c>
      <c r="AE6" s="356">
        <f aca="true" t="shared" si="1" ref="AE6:AE16">K6+M6+Q6+S6+U6+AC6</f>
        <v>23</v>
      </c>
    </row>
    <row r="7" spans="1:31" ht="30" customHeight="1">
      <c r="A7" s="357" t="s">
        <v>57</v>
      </c>
      <c r="B7" s="298">
        <v>41</v>
      </c>
      <c r="C7" s="298">
        <v>18</v>
      </c>
      <c r="D7" s="298">
        <v>50</v>
      </c>
      <c r="E7" s="298">
        <v>26</v>
      </c>
      <c r="F7" s="298">
        <v>25</v>
      </c>
      <c r="G7" s="298">
        <v>14</v>
      </c>
      <c r="H7" s="298">
        <v>17</v>
      </c>
      <c r="I7" s="298">
        <v>12</v>
      </c>
      <c r="J7" s="298">
        <v>4</v>
      </c>
      <c r="K7" s="298">
        <v>3</v>
      </c>
      <c r="L7" s="298">
        <v>0</v>
      </c>
      <c r="M7" s="298">
        <v>0</v>
      </c>
      <c r="N7" s="298">
        <v>4</v>
      </c>
      <c r="O7" s="354">
        <v>2</v>
      </c>
      <c r="P7" s="298">
        <v>0</v>
      </c>
      <c r="Q7" s="298">
        <v>0</v>
      </c>
      <c r="R7" s="298">
        <v>0</v>
      </c>
      <c r="S7" s="298">
        <v>0</v>
      </c>
      <c r="T7" s="298">
        <v>5</v>
      </c>
      <c r="U7" s="298">
        <v>4</v>
      </c>
      <c r="V7" s="298">
        <v>3</v>
      </c>
      <c r="W7" s="298">
        <v>1</v>
      </c>
      <c r="X7" s="298">
        <v>1</v>
      </c>
      <c r="Y7" s="298">
        <v>1</v>
      </c>
      <c r="Z7" s="298">
        <v>11</v>
      </c>
      <c r="AA7" s="358">
        <v>5</v>
      </c>
      <c r="AB7" s="359">
        <v>20</v>
      </c>
      <c r="AC7" s="354">
        <v>20</v>
      </c>
      <c r="AD7" s="355">
        <f t="shared" si="0"/>
        <v>29</v>
      </c>
      <c r="AE7" s="356">
        <f t="shared" si="1"/>
        <v>27</v>
      </c>
    </row>
    <row r="8" spans="1:31" ht="30" customHeight="1">
      <c r="A8" s="357" t="s">
        <v>58</v>
      </c>
      <c r="B8" s="298">
        <v>40</v>
      </c>
      <c r="C8" s="298">
        <v>15</v>
      </c>
      <c r="D8" s="298">
        <v>63</v>
      </c>
      <c r="E8" s="298">
        <v>43</v>
      </c>
      <c r="F8" s="298">
        <v>16</v>
      </c>
      <c r="G8" s="298">
        <v>13</v>
      </c>
      <c r="H8" s="298">
        <v>15</v>
      </c>
      <c r="I8" s="298">
        <v>12</v>
      </c>
      <c r="J8" s="298">
        <v>0</v>
      </c>
      <c r="K8" s="298">
        <v>0</v>
      </c>
      <c r="L8" s="298">
        <v>0</v>
      </c>
      <c r="M8" s="298">
        <v>0</v>
      </c>
      <c r="N8" s="298">
        <v>1</v>
      </c>
      <c r="O8" s="354">
        <v>1</v>
      </c>
      <c r="P8" s="298">
        <v>0</v>
      </c>
      <c r="Q8" s="298">
        <v>0</v>
      </c>
      <c r="R8" s="298">
        <v>1</v>
      </c>
      <c r="S8" s="298">
        <v>1</v>
      </c>
      <c r="T8" s="298">
        <v>4</v>
      </c>
      <c r="U8" s="298">
        <v>4</v>
      </c>
      <c r="V8" s="298">
        <v>3</v>
      </c>
      <c r="W8" s="298">
        <v>3</v>
      </c>
      <c r="X8" s="298">
        <v>0</v>
      </c>
      <c r="Y8" s="298">
        <v>0</v>
      </c>
      <c r="Z8" s="298">
        <v>26</v>
      </c>
      <c r="AA8" s="358">
        <v>11</v>
      </c>
      <c r="AB8" s="359">
        <v>5</v>
      </c>
      <c r="AC8" s="354">
        <v>0</v>
      </c>
      <c r="AD8" s="355">
        <f t="shared" si="0"/>
        <v>10</v>
      </c>
      <c r="AE8" s="356">
        <f t="shared" si="1"/>
        <v>5</v>
      </c>
    </row>
    <row r="9" spans="1:31" ht="30" customHeight="1">
      <c r="A9" s="357" t="s">
        <v>59</v>
      </c>
      <c r="B9" s="298">
        <v>29</v>
      </c>
      <c r="C9" s="298">
        <v>16</v>
      </c>
      <c r="D9" s="298">
        <v>35</v>
      </c>
      <c r="E9" s="298">
        <v>19</v>
      </c>
      <c r="F9" s="298">
        <v>24</v>
      </c>
      <c r="G9" s="298">
        <v>16</v>
      </c>
      <c r="H9" s="298">
        <v>21</v>
      </c>
      <c r="I9" s="298">
        <v>15</v>
      </c>
      <c r="J9" s="298">
        <v>0</v>
      </c>
      <c r="K9" s="298">
        <v>0</v>
      </c>
      <c r="L9" s="298">
        <v>1</v>
      </c>
      <c r="M9" s="298">
        <v>0</v>
      </c>
      <c r="N9" s="298">
        <v>2</v>
      </c>
      <c r="O9" s="354">
        <v>1</v>
      </c>
      <c r="P9" s="298">
        <v>0</v>
      </c>
      <c r="Q9" s="298">
        <v>0</v>
      </c>
      <c r="R9" s="298">
        <v>0</v>
      </c>
      <c r="S9" s="298">
        <v>0</v>
      </c>
      <c r="T9" s="298">
        <v>1</v>
      </c>
      <c r="U9" s="298">
        <v>0</v>
      </c>
      <c r="V9" s="298">
        <v>1</v>
      </c>
      <c r="W9" s="298">
        <v>0</v>
      </c>
      <c r="X9" s="298">
        <v>1</v>
      </c>
      <c r="Y9" s="298">
        <v>0</v>
      </c>
      <c r="Z9" s="298">
        <v>9</v>
      </c>
      <c r="AA9" s="358">
        <v>3</v>
      </c>
      <c r="AB9" s="359">
        <v>1</v>
      </c>
      <c r="AC9" s="354">
        <v>0</v>
      </c>
      <c r="AD9" s="355">
        <f t="shared" si="0"/>
        <v>3</v>
      </c>
      <c r="AE9" s="356">
        <f t="shared" si="1"/>
        <v>0</v>
      </c>
    </row>
    <row r="10" spans="1:31" ht="30" customHeight="1">
      <c r="A10" s="357" t="s">
        <v>60</v>
      </c>
      <c r="B10" s="298">
        <v>38</v>
      </c>
      <c r="C10" s="298">
        <v>22</v>
      </c>
      <c r="D10" s="298">
        <v>67</v>
      </c>
      <c r="E10" s="298">
        <v>47</v>
      </c>
      <c r="F10" s="298">
        <v>31</v>
      </c>
      <c r="G10" s="298">
        <v>23</v>
      </c>
      <c r="H10" s="298">
        <v>30</v>
      </c>
      <c r="I10" s="298">
        <v>22</v>
      </c>
      <c r="J10" s="298">
        <v>0</v>
      </c>
      <c r="K10" s="298">
        <v>0</v>
      </c>
      <c r="L10" s="298">
        <v>0</v>
      </c>
      <c r="M10" s="298">
        <v>0</v>
      </c>
      <c r="N10" s="298">
        <v>3</v>
      </c>
      <c r="O10" s="354">
        <v>1</v>
      </c>
      <c r="P10" s="298">
        <v>0</v>
      </c>
      <c r="Q10" s="298">
        <v>0</v>
      </c>
      <c r="R10" s="298">
        <v>2</v>
      </c>
      <c r="S10" s="298">
        <v>2</v>
      </c>
      <c r="T10" s="298">
        <v>5</v>
      </c>
      <c r="U10" s="298">
        <v>4</v>
      </c>
      <c r="V10" s="298">
        <v>4</v>
      </c>
      <c r="W10" s="298">
        <v>3</v>
      </c>
      <c r="X10" s="298">
        <v>0</v>
      </c>
      <c r="Y10" s="298">
        <v>0</v>
      </c>
      <c r="Z10" s="298">
        <v>24</v>
      </c>
      <c r="AA10" s="358">
        <v>14</v>
      </c>
      <c r="AB10" s="359">
        <v>142</v>
      </c>
      <c r="AC10" s="354">
        <v>18</v>
      </c>
      <c r="AD10" s="355">
        <f t="shared" si="0"/>
        <v>149</v>
      </c>
      <c r="AE10" s="356">
        <f t="shared" si="1"/>
        <v>24</v>
      </c>
    </row>
    <row r="11" spans="1:31" ht="30" customHeight="1">
      <c r="A11" s="357" t="s">
        <v>61</v>
      </c>
      <c r="B11" s="298">
        <v>25</v>
      </c>
      <c r="C11" s="298">
        <v>16</v>
      </c>
      <c r="D11" s="298">
        <v>35</v>
      </c>
      <c r="E11" s="298">
        <v>23</v>
      </c>
      <c r="F11" s="298">
        <v>8</v>
      </c>
      <c r="G11" s="298">
        <v>5</v>
      </c>
      <c r="H11" s="298">
        <v>8</v>
      </c>
      <c r="I11" s="298">
        <v>5</v>
      </c>
      <c r="J11" s="298">
        <v>0</v>
      </c>
      <c r="K11" s="298">
        <v>0</v>
      </c>
      <c r="L11" s="298">
        <v>0</v>
      </c>
      <c r="M11" s="298">
        <v>0</v>
      </c>
      <c r="N11" s="298">
        <v>0</v>
      </c>
      <c r="O11" s="354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2</v>
      </c>
      <c r="U11" s="298">
        <v>2</v>
      </c>
      <c r="V11" s="298">
        <v>2</v>
      </c>
      <c r="W11" s="298">
        <v>2</v>
      </c>
      <c r="X11" s="298">
        <v>0</v>
      </c>
      <c r="Y11" s="298">
        <v>0</v>
      </c>
      <c r="Z11" s="298">
        <v>20</v>
      </c>
      <c r="AA11" s="358">
        <v>12</v>
      </c>
      <c r="AB11" s="359">
        <v>2</v>
      </c>
      <c r="AC11" s="354">
        <v>0</v>
      </c>
      <c r="AD11" s="355">
        <f t="shared" si="0"/>
        <v>4</v>
      </c>
      <c r="AE11" s="356">
        <f t="shared" si="1"/>
        <v>2</v>
      </c>
    </row>
    <row r="12" spans="1:31" ht="30" customHeight="1">
      <c r="A12" s="357" t="s">
        <v>62</v>
      </c>
      <c r="B12" s="298">
        <v>99</v>
      </c>
      <c r="C12" s="298">
        <v>43</v>
      </c>
      <c r="D12" s="298">
        <v>94</v>
      </c>
      <c r="E12" s="298">
        <v>60</v>
      </c>
      <c r="F12" s="298">
        <v>37</v>
      </c>
      <c r="G12" s="298">
        <v>29</v>
      </c>
      <c r="H12" s="298">
        <v>35</v>
      </c>
      <c r="I12" s="298">
        <v>27</v>
      </c>
      <c r="J12" s="298">
        <v>0</v>
      </c>
      <c r="K12" s="298">
        <v>0</v>
      </c>
      <c r="L12" s="298">
        <v>0</v>
      </c>
      <c r="M12" s="298">
        <v>0</v>
      </c>
      <c r="N12" s="298">
        <v>2</v>
      </c>
      <c r="O12" s="354">
        <v>2</v>
      </c>
      <c r="P12" s="298">
        <v>0</v>
      </c>
      <c r="Q12" s="298">
        <v>0</v>
      </c>
      <c r="R12" s="298">
        <v>4</v>
      </c>
      <c r="S12" s="298">
        <v>3</v>
      </c>
      <c r="T12" s="298">
        <v>13</v>
      </c>
      <c r="U12" s="298">
        <v>10</v>
      </c>
      <c r="V12" s="298">
        <v>12</v>
      </c>
      <c r="W12" s="298">
        <v>6</v>
      </c>
      <c r="X12" s="298">
        <v>1</v>
      </c>
      <c r="Y12" s="298">
        <v>1</v>
      </c>
      <c r="Z12" s="298">
        <v>19</v>
      </c>
      <c r="AA12" s="358">
        <v>5</v>
      </c>
      <c r="AB12" s="359">
        <v>5</v>
      </c>
      <c r="AC12" s="354">
        <v>0</v>
      </c>
      <c r="AD12" s="355">
        <f t="shared" si="0"/>
        <v>22</v>
      </c>
      <c r="AE12" s="356">
        <f t="shared" si="1"/>
        <v>13</v>
      </c>
    </row>
    <row r="13" spans="1:31" ht="30" customHeight="1">
      <c r="A13" s="357" t="s">
        <v>63</v>
      </c>
      <c r="B13" s="298">
        <v>59</v>
      </c>
      <c r="C13" s="298">
        <v>35</v>
      </c>
      <c r="D13" s="298">
        <v>69</v>
      </c>
      <c r="E13" s="298">
        <v>47</v>
      </c>
      <c r="F13" s="298">
        <v>24</v>
      </c>
      <c r="G13" s="298">
        <v>18</v>
      </c>
      <c r="H13" s="298">
        <v>21</v>
      </c>
      <c r="I13" s="298">
        <v>16</v>
      </c>
      <c r="J13" s="298">
        <v>0</v>
      </c>
      <c r="K13" s="298">
        <v>0</v>
      </c>
      <c r="L13" s="298">
        <v>0</v>
      </c>
      <c r="M13" s="298">
        <v>0</v>
      </c>
      <c r="N13" s="298">
        <v>4</v>
      </c>
      <c r="O13" s="354">
        <v>2</v>
      </c>
      <c r="P13" s="298">
        <v>0</v>
      </c>
      <c r="Q13" s="298">
        <v>0</v>
      </c>
      <c r="R13" s="298">
        <v>2</v>
      </c>
      <c r="S13" s="298">
        <v>2</v>
      </c>
      <c r="T13" s="298">
        <v>3</v>
      </c>
      <c r="U13" s="298">
        <v>2</v>
      </c>
      <c r="V13" s="298">
        <v>5</v>
      </c>
      <c r="W13" s="298">
        <v>5</v>
      </c>
      <c r="X13" s="298">
        <v>0</v>
      </c>
      <c r="Y13" s="298">
        <v>0</v>
      </c>
      <c r="Z13" s="298">
        <v>20</v>
      </c>
      <c r="AA13" s="358">
        <v>10</v>
      </c>
      <c r="AB13" s="359">
        <v>32</v>
      </c>
      <c r="AC13" s="354">
        <v>30</v>
      </c>
      <c r="AD13" s="355">
        <f t="shared" si="0"/>
        <v>37</v>
      </c>
      <c r="AE13" s="356">
        <f t="shared" si="1"/>
        <v>34</v>
      </c>
    </row>
    <row r="14" spans="1:31" ht="30" customHeight="1">
      <c r="A14" s="357" t="s">
        <v>64</v>
      </c>
      <c r="B14" s="298">
        <v>61</v>
      </c>
      <c r="C14" s="298">
        <v>18</v>
      </c>
      <c r="D14" s="298">
        <v>76</v>
      </c>
      <c r="E14" s="298">
        <v>46</v>
      </c>
      <c r="F14" s="298">
        <v>21</v>
      </c>
      <c r="G14" s="298">
        <v>11</v>
      </c>
      <c r="H14" s="298">
        <v>16</v>
      </c>
      <c r="I14" s="298">
        <v>9</v>
      </c>
      <c r="J14" s="298">
        <v>0</v>
      </c>
      <c r="K14" s="298">
        <v>0</v>
      </c>
      <c r="L14" s="298">
        <v>0</v>
      </c>
      <c r="M14" s="298">
        <v>0</v>
      </c>
      <c r="N14" s="298">
        <v>6</v>
      </c>
      <c r="O14" s="354">
        <v>2</v>
      </c>
      <c r="P14" s="298">
        <v>0</v>
      </c>
      <c r="Q14" s="298">
        <v>0</v>
      </c>
      <c r="R14" s="298">
        <v>6</v>
      </c>
      <c r="S14" s="298">
        <v>6</v>
      </c>
      <c r="T14" s="298">
        <v>7</v>
      </c>
      <c r="U14" s="298">
        <v>7</v>
      </c>
      <c r="V14" s="298">
        <v>8</v>
      </c>
      <c r="W14" s="298">
        <v>3</v>
      </c>
      <c r="X14" s="298">
        <v>0</v>
      </c>
      <c r="Y14" s="298">
        <v>0</v>
      </c>
      <c r="Z14" s="298">
        <v>14</v>
      </c>
      <c r="AA14" s="358">
        <v>6</v>
      </c>
      <c r="AB14" s="359">
        <v>2</v>
      </c>
      <c r="AC14" s="354">
        <v>0</v>
      </c>
      <c r="AD14" s="355">
        <f t="shared" si="0"/>
        <v>15</v>
      </c>
      <c r="AE14" s="356">
        <f t="shared" si="1"/>
        <v>13</v>
      </c>
    </row>
    <row r="15" spans="1:31" ht="39.75" customHeight="1">
      <c r="A15" s="360" t="s">
        <v>100</v>
      </c>
      <c r="B15" s="361">
        <v>0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  <c r="P15" s="361">
        <v>0</v>
      </c>
      <c r="Q15" s="361">
        <v>0</v>
      </c>
      <c r="R15" s="361">
        <v>0</v>
      </c>
      <c r="S15" s="361">
        <v>0</v>
      </c>
      <c r="T15" s="361">
        <v>0</v>
      </c>
      <c r="U15" s="361">
        <v>0</v>
      </c>
      <c r="V15" s="361">
        <v>0</v>
      </c>
      <c r="W15" s="361">
        <v>0</v>
      </c>
      <c r="X15" s="361">
        <v>0</v>
      </c>
      <c r="Y15" s="361">
        <v>0</v>
      </c>
      <c r="Z15" s="361">
        <v>0</v>
      </c>
      <c r="AA15" s="362">
        <v>0</v>
      </c>
      <c r="AB15" s="297">
        <v>14</v>
      </c>
      <c r="AC15" s="361">
        <v>0</v>
      </c>
      <c r="AD15" s="355">
        <f t="shared" si="0"/>
        <v>14</v>
      </c>
      <c r="AE15" s="356">
        <f t="shared" si="1"/>
        <v>0</v>
      </c>
    </row>
    <row r="16" spans="1:31" ht="30" customHeight="1" thickBot="1">
      <c r="A16" s="363" t="s">
        <v>30</v>
      </c>
      <c r="B16" s="364">
        <f aca="true" t="shared" si="2" ref="B16:AC16">B6+B7+B8+B9+B10+B11+B12+B13+B14+B15</f>
        <v>606</v>
      </c>
      <c r="C16" s="364">
        <f t="shared" si="2"/>
        <v>296</v>
      </c>
      <c r="D16" s="364">
        <f t="shared" si="2"/>
        <v>799</v>
      </c>
      <c r="E16" s="364">
        <f t="shared" si="2"/>
        <v>548</v>
      </c>
      <c r="F16" s="364">
        <f t="shared" si="2"/>
        <v>321</v>
      </c>
      <c r="G16" s="364">
        <f t="shared" si="2"/>
        <v>239</v>
      </c>
      <c r="H16" s="364">
        <f t="shared" si="2"/>
        <v>272</v>
      </c>
      <c r="I16" s="364">
        <f t="shared" si="2"/>
        <v>214</v>
      </c>
      <c r="J16" s="364">
        <f t="shared" si="2"/>
        <v>9</v>
      </c>
      <c r="K16" s="364">
        <f t="shared" si="2"/>
        <v>7</v>
      </c>
      <c r="L16" s="364">
        <f t="shared" si="2"/>
        <v>1</v>
      </c>
      <c r="M16" s="364">
        <f t="shared" si="2"/>
        <v>0</v>
      </c>
      <c r="N16" s="364">
        <f t="shared" si="2"/>
        <v>36</v>
      </c>
      <c r="O16" s="364">
        <f t="shared" si="2"/>
        <v>15</v>
      </c>
      <c r="P16" s="364">
        <f t="shared" si="2"/>
        <v>1</v>
      </c>
      <c r="Q16" s="364">
        <f t="shared" si="2"/>
        <v>1</v>
      </c>
      <c r="R16" s="364">
        <f t="shared" si="2"/>
        <v>26</v>
      </c>
      <c r="S16" s="364">
        <f t="shared" si="2"/>
        <v>21</v>
      </c>
      <c r="T16" s="364">
        <f t="shared" si="2"/>
        <v>54</v>
      </c>
      <c r="U16" s="364">
        <f t="shared" si="2"/>
        <v>43</v>
      </c>
      <c r="V16" s="364">
        <f t="shared" si="2"/>
        <v>64</v>
      </c>
      <c r="W16" s="364">
        <f t="shared" si="2"/>
        <v>43</v>
      </c>
      <c r="X16" s="364">
        <f t="shared" si="2"/>
        <v>12</v>
      </c>
      <c r="Y16" s="364">
        <f t="shared" si="2"/>
        <v>9</v>
      </c>
      <c r="Z16" s="364">
        <f t="shared" si="2"/>
        <v>217</v>
      </c>
      <c r="AA16" s="365">
        <f t="shared" si="2"/>
        <v>113</v>
      </c>
      <c r="AB16" s="366">
        <f t="shared" si="2"/>
        <v>253</v>
      </c>
      <c r="AC16" s="364">
        <f t="shared" si="2"/>
        <v>69</v>
      </c>
      <c r="AD16" s="364">
        <f t="shared" si="0"/>
        <v>344</v>
      </c>
      <c r="AE16" s="367">
        <f t="shared" si="1"/>
        <v>141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2007-12-07T11:39:55Z</dcterms:created>
  <dcterms:modified xsi:type="dcterms:W3CDTF">2007-12-07T11:40:32Z</dcterms:modified>
  <cp:category/>
  <cp:version/>
  <cp:contentType/>
  <cp:contentStatus/>
</cp:coreProperties>
</file>