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ogólne" sheetId="1" r:id="rId1"/>
    <sheet name="wiek,wyk,czas,staz" sheetId="2" r:id="rId2"/>
    <sheet name="zarej ogołem" sheetId="3" r:id="rId3"/>
    <sheet name="zarej od stycznia do" sheetId="4" r:id="rId4"/>
    <sheet name="zarej m-czne" sheetId="5" r:id="rId5"/>
    <sheet name="DALEJ-ARCHIWUM" sheetId="6" r:id="rId6"/>
  </sheets>
  <definedNames>
    <definedName name="_xlnm.Print_Area" localSheetId="0">'ogólne'!$A$1:$M$32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<sst xmlns="http://schemas.openxmlformats.org/spreadsheetml/2006/main" count="394" uniqueCount="111">
  <si>
    <t>Gmina</t>
  </si>
  <si>
    <t>Liczba bezrobo-tnych w przeliczeniu na 1000 mieszkań-ców</t>
  </si>
  <si>
    <t>w tym: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</si>
  <si>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</si>
  <si>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</si>
  <si>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</si>
  <si>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</si>
  <si>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</si>
  <si>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</si>
  <si>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</si>
  <si>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</si>
  <si>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</si>
  <si>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</si>
  <si>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</si>
  <si>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</si>
  <si>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</si>
  <si>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</si>
  <si>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</si>
  <si>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</si>
  <si>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</si>
  <si>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</si>
  <si>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</si>
  <si>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</si>
  <si>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</si>
  <si>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</si>
  <si>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</si>
  <si>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</si>
  <si>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</si>
  <si>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</si>
  <si>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</si>
  <si>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</si>
  <si>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</si>
  <si>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</si>
  <si>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</si>
  <si>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</si>
  <si>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</si>
  <si>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</si>
  <si>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</si>
  <si>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</si>
  <si>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</si>
  <si>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</si>
  <si>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</si>
  <si>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</si>
  <si>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</si>
  <si>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</si>
  <si>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</si>
  <si>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</si>
  <si>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</si>
  <si>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</si>
  <si>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</si>
  <si>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</si>
  <si>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</si>
  <si>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</si>
  <si>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</si>
  <si>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</si>
  <si>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</si>
  <si>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</si>
  <si>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</si>
  <si>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</si>
  <si>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</si>
  <si>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</si>
  <si>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</si>
  <si>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</si>
  <si>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</si>
  <si>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</si>
  <si>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</si>
  <si>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</si>
  <si>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</si>
  <si>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</si>
  <si>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</si>
  <si>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w tym:
niepełnospr</t>
  </si>
  <si>
    <t>Niesub-sydiowane</t>
  </si>
  <si>
    <t>o</t>
  </si>
  <si>
    <t>k</t>
  </si>
  <si>
    <t>Oferty  z poza naszego powiatu</t>
  </si>
  <si>
    <t>niesubsydio-wanej</t>
  </si>
  <si>
    <t>w tym: niepełnospr</t>
  </si>
  <si>
    <t>niepełnosp</t>
  </si>
  <si>
    <t>SYTUACJA BEZROBOCIA W POWIECIE TURECKIM STAN NA 31 STYCZNIA 2007 R.</t>
  </si>
  <si>
    <t>Bezrobotni według wieku, wykształcenia, stażu 
i czasu pozostawania bez pracy według stanu na 31 STYCZNIA 2008 r.</t>
  </si>
  <si>
    <t>Stan na koniec poprzedniego okresu sprawozdawczego</t>
  </si>
  <si>
    <t>Razem</t>
  </si>
  <si>
    <t>Kobiety</t>
  </si>
  <si>
    <t>Wyszczególnienie</t>
  </si>
  <si>
    <t xml:space="preserve">% spadku/wzrostu </t>
  </si>
  <si>
    <r>
      <t xml:space="preserve">Liczba mieszkańców </t>
    </r>
    <r>
      <rPr>
        <i/>
        <sz val="12"/>
        <rFont val="Arial CE"/>
        <family val="2"/>
      </rPr>
      <t>dane telefoniczne z UG stan na 31.01.2008</t>
    </r>
  </si>
  <si>
    <t>LICZBA BEZROBOTNYCH</t>
  </si>
  <si>
    <t>Wzrost/spadek bezrobotnych do pop. m-ca</t>
  </si>
  <si>
    <t xml:space="preserve"> Z prawem do zasiłku        </t>
  </si>
  <si>
    <t xml:space="preserve">                            </t>
  </si>
  <si>
    <t xml:space="preserve"> Zamieszkali na wsi         </t>
  </si>
  <si>
    <t xml:space="preserve"> Do 25 roku                 </t>
  </si>
  <si>
    <t xml:space="preserve"> Długotrwale bezrobotni     </t>
  </si>
  <si>
    <t>Osoby w okresie do 12 miesięcy od dnia ukończenia nauki</t>
  </si>
  <si>
    <t>Które ukończyły szkołę wyższą, do 27 roku życia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</si>
  <si>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</si>
  <si>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</si>
  <si>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</si>
  <si>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</si>
  <si>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</si>
  <si>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</si>
  <si>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Poszukujący pracy          </t>
  </si>
  <si>
    <t xml:space="preserve">Niepełnosprawni            </t>
  </si>
  <si>
    <t>Poszukujący pracy niepełnosprawni nie pozostający w zatrudnieniu</t>
  </si>
  <si>
    <t>Kobiety, nie podjeły zatrudnienia po urodzeniu dziecka</t>
  </si>
  <si>
    <t>PŁYNNOŚĆ BEZROBOCIA - DANE OD STYCZNIA DO STYCZNIA 2008</t>
  </si>
  <si>
    <t>DANE OD STYCZNIA DO STYCZNIA 2008</t>
  </si>
  <si>
    <t>DANE ZA STYCZEŃ 2008</t>
  </si>
  <si>
    <t>Zarejestrowani z prawem do zasiłku</t>
  </si>
  <si>
    <t>Zarejestrowani po raz pierwszy</t>
  </si>
  <si>
    <t>w ramach ref. kosztów zatr.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</si>
</sst>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color indexed="55"/>
      <name val="Arial CE"/>
      <family val="2"/>
    </font>
    <font>
      <sz val="12"/>
      <color indexed="55"/>
      <name val="Arial CE"/>
      <family val="2"/>
    </font>
    <font>
      <i/>
      <sz val="12"/>
      <name val="Arial CE"/>
      <family val="2"/>
    </font>
    <font>
      <sz val="11"/>
      <color indexed="5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9"/>
      <name val="Arial CE"/>
      <family val="2"/>
    </font>
    <font>
      <sz val="8"/>
      <color indexed="55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3499799966812134"/>
      <name val="Arial CE"/>
      <family val="2"/>
    </font>
    <font>
      <sz val="11"/>
      <color theme="0" tint="-0.3499799966812134"/>
      <name val="Arial CE"/>
      <family val="2"/>
    </font>
    <font>
      <sz val="12"/>
      <color theme="0" tint="-0.3499799966812134"/>
      <name val="Arial CE"/>
      <family val="2"/>
    </font>
    <font>
      <sz val="11"/>
      <color rgb="FFFF6161"/>
      <name val="Arial CE"/>
      <family val="2"/>
    </font>
    <font>
      <sz val="8"/>
      <color theme="0" tint="-0.3499799966812134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16" xfId="51" applyFont="1" applyFill="1" applyBorder="1" applyAlignment="1">
      <alignment horizontal="center" vertical="center" wrapText="1"/>
      <protection/>
    </xf>
    <xf numFmtId="0" fontId="0" fillId="0" borderId="17" xfId="51" applyFill="1" applyBorder="1" applyAlignment="1">
      <alignment horizontal="center" vertical="center"/>
      <protection/>
    </xf>
    <xf numFmtId="0" fontId="0" fillId="0" borderId="17" xfId="51" applyFont="1" applyFill="1" applyBorder="1" applyAlignment="1">
      <alignment horizontal="center" vertical="center"/>
      <protection/>
    </xf>
    <xf numFmtId="0" fontId="0" fillId="0" borderId="17" xfId="51" applyFont="1" applyFill="1" applyBorder="1" applyAlignment="1">
      <alignment horizontal="center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0" fillId="0" borderId="19" xfId="51" applyFill="1" applyBorder="1" applyAlignment="1">
      <alignment horizontal="center" vertical="center"/>
      <protection/>
    </xf>
    <xf numFmtId="0" fontId="0" fillId="0" borderId="17" xfId="51" applyFill="1" applyBorder="1" applyAlignment="1">
      <alignment horizontal="center" vertical="center" wrapText="1"/>
      <protection/>
    </xf>
    <xf numFmtId="0" fontId="11" fillId="0" borderId="17" xfId="51" applyFont="1" applyFill="1" applyBorder="1" applyAlignment="1">
      <alignment horizontal="center" vertical="center" wrapText="1"/>
      <protection/>
    </xf>
    <xf numFmtId="0" fontId="0" fillId="0" borderId="18" xfId="51" applyFill="1" applyBorder="1" applyAlignment="1">
      <alignment horizontal="center" vertical="center" wrapText="1"/>
      <protection/>
    </xf>
    <xf numFmtId="0" fontId="12" fillId="0" borderId="20" xfId="51" applyFont="1" applyBorder="1" applyAlignment="1">
      <alignment horizontal="left" vertical="center"/>
      <protection/>
    </xf>
    <xf numFmtId="0" fontId="12" fillId="0" borderId="21" xfId="51" applyFont="1" applyFill="1" applyBorder="1" applyAlignment="1" applyProtection="1">
      <alignment horizontal="center" vertical="center"/>
      <protection/>
    </xf>
    <xf numFmtId="0" fontId="12" fillId="0" borderId="22" xfId="51" applyFont="1" applyBorder="1" applyAlignment="1" applyProtection="1">
      <alignment horizontal="center" vertical="center"/>
      <protection locked="0"/>
    </xf>
    <xf numFmtId="0" fontId="12" fillId="0" borderId="23" xfId="5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 applyProtection="1">
      <alignment horizontal="center" vertical="center"/>
      <protection locked="0"/>
    </xf>
    <xf numFmtId="0" fontId="12" fillId="0" borderId="25" xfId="51" applyFont="1" applyBorder="1" applyAlignment="1" applyProtection="1">
      <alignment horizontal="center" vertical="center"/>
      <protection locked="0"/>
    </xf>
    <xf numFmtId="0" fontId="12" fillId="0" borderId="26" xfId="51" applyFont="1" applyBorder="1" applyAlignment="1" applyProtection="1">
      <alignment horizontal="center" vertical="center"/>
      <protection locked="0"/>
    </xf>
    <xf numFmtId="0" fontId="12" fillId="0" borderId="27" xfId="51" applyFont="1" applyBorder="1" applyAlignment="1" applyProtection="1">
      <alignment horizontal="center" vertical="center"/>
      <protection locked="0"/>
    </xf>
    <xf numFmtId="0" fontId="13" fillId="0" borderId="0" xfId="51" applyFont="1">
      <alignment/>
      <protection/>
    </xf>
    <xf numFmtId="0" fontId="13" fillId="0" borderId="0" xfId="51" applyFont="1" applyAlignment="1">
      <alignment horizontal="center" vertical="center"/>
      <protection/>
    </xf>
    <xf numFmtId="0" fontId="14" fillId="34" borderId="28" xfId="51" applyFont="1" applyFill="1" applyBorder="1" applyAlignment="1">
      <alignment horizontal="left" vertical="center"/>
      <protection/>
    </xf>
    <xf numFmtId="0" fontId="14" fillId="0" borderId="29" xfId="51" applyFont="1" applyFill="1" applyBorder="1" applyAlignment="1" applyProtection="1">
      <alignment horizontal="center" vertical="center"/>
      <protection/>
    </xf>
    <xf numFmtId="0" fontId="14" fillId="34" borderId="30" xfId="51" applyFont="1" applyFill="1" applyBorder="1" applyAlignment="1" applyProtection="1">
      <alignment horizontal="center" vertical="center"/>
      <protection locked="0"/>
    </xf>
    <xf numFmtId="0" fontId="14" fillId="34" borderId="31" xfId="51" applyFont="1" applyFill="1" applyBorder="1" applyAlignment="1" applyProtection="1">
      <alignment horizontal="center" vertical="center"/>
      <protection locked="0"/>
    </xf>
    <xf numFmtId="0" fontId="14" fillId="34" borderId="32" xfId="51" applyFont="1" applyFill="1" applyBorder="1" applyAlignment="1" applyProtection="1">
      <alignment horizontal="center" vertical="center"/>
      <protection locked="0"/>
    </xf>
    <xf numFmtId="0" fontId="14" fillId="34" borderId="33" xfId="51" applyFont="1" applyFill="1" applyBorder="1" applyAlignment="1" applyProtection="1">
      <alignment horizontal="center" vertical="center"/>
      <protection locked="0"/>
    </xf>
    <xf numFmtId="0" fontId="7" fillId="0" borderId="0" xfId="51" applyFont="1">
      <alignment/>
      <protection/>
    </xf>
    <xf numFmtId="0" fontId="7" fillId="0" borderId="0" xfId="51" applyFont="1" applyAlignment="1">
      <alignment horizontal="center" vertical="center"/>
      <protection/>
    </xf>
    <xf numFmtId="0" fontId="12" fillId="0" borderId="34" xfId="51" applyFont="1" applyBorder="1" applyAlignment="1">
      <alignment horizontal="left" vertical="center"/>
      <protection/>
    </xf>
    <xf numFmtId="0" fontId="12" fillId="0" borderId="35" xfId="51" applyFont="1" applyFill="1" applyBorder="1" applyAlignment="1" applyProtection="1">
      <alignment horizontal="center" vertical="center"/>
      <protection/>
    </xf>
    <xf numFmtId="0" fontId="12" fillId="0" borderId="36" xfId="51" applyFont="1" applyBorder="1" applyAlignment="1" applyProtection="1">
      <alignment horizontal="center" vertical="center"/>
      <protection locked="0"/>
    </xf>
    <xf numFmtId="0" fontId="12" fillId="0" borderId="37" xfId="51" applyFont="1" applyBorder="1" applyAlignment="1" applyProtection="1">
      <alignment horizontal="center" vertical="center"/>
      <protection locked="0"/>
    </xf>
    <xf numFmtId="0" fontId="12" fillId="0" borderId="38" xfId="51" applyFont="1" applyBorder="1" applyAlignment="1" applyProtection="1">
      <alignment horizontal="center" vertical="center"/>
      <protection locked="0"/>
    </xf>
    <xf numFmtId="0" fontId="12" fillId="0" borderId="39" xfId="51" applyFont="1" applyBorder="1" applyAlignment="1" applyProtection="1">
      <alignment horizontal="center" vertical="center"/>
      <protection locked="0"/>
    </xf>
    <xf numFmtId="0" fontId="14" fillId="34" borderId="40" xfId="51" applyFont="1" applyFill="1" applyBorder="1" applyAlignment="1">
      <alignment horizontal="left" vertical="center"/>
      <protection/>
    </xf>
    <xf numFmtId="0" fontId="14" fillId="34" borderId="41" xfId="51" applyFont="1" applyFill="1" applyBorder="1" applyAlignment="1" applyProtection="1">
      <alignment horizontal="center" vertical="center"/>
      <protection locked="0"/>
    </xf>
    <xf numFmtId="0" fontId="14" fillId="34" borderId="42" xfId="51" applyFont="1" applyFill="1" applyBorder="1" applyAlignment="1" applyProtection="1">
      <alignment horizontal="center" vertical="center"/>
      <protection locked="0"/>
    </xf>
    <xf numFmtId="0" fontId="14" fillId="34" borderId="43" xfId="51" applyFont="1" applyFill="1" applyBorder="1" applyAlignment="1" applyProtection="1">
      <alignment horizontal="center" vertical="center"/>
      <protection locked="0"/>
    </xf>
    <xf numFmtId="0" fontId="14" fillId="34" borderId="44" xfId="51" applyFont="1" applyFill="1" applyBorder="1" applyAlignment="1" applyProtection="1">
      <alignment horizontal="center" vertical="center"/>
      <protection locked="0"/>
    </xf>
    <xf numFmtId="0" fontId="12" fillId="33" borderId="45" xfId="51" applyFont="1" applyFill="1" applyBorder="1" applyAlignment="1">
      <alignment horizontal="left" vertical="center" wrapText="1"/>
      <protection/>
    </xf>
    <xf numFmtId="3" fontId="12" fillId="33" borderId="46" xfId="51" applyNumberFormat="1" applyFont="1" applyFill="1" applyBorder="1" applyAlignment="1">
      <alignment horizontal="center" vertical="center"/>
      <protection/>
    </xf>
    <xf numFmtId="3" fontId="12" fillId="33" borderId="22" xfId="51" applyNumberFormat="1" applyFont="1" applyFill="1" applyBorder="1" applyAlignment="1">
      <alignment horizontal="center" vertical="center"/>
      <protection/>
    </xf>
    <xf numFmtId="3" fontId="12" fillId="33" borderId="23" xfId="51" applyNumberFormat="1" applyFont="1" applyFill="1" applyBorder="1" applyAlignment="1">
      <alignment horizontal="center" vertical="center"/>
      <protection/>
    </xf>
    <xf numFmtId="3" fontId="12" fillId="33" borderId="24" xfId="51" applyNumberFormat="1" applyFont="1" applyFill="1" applyBorder="1" applyAlignment="1">
      <alignment horizontal="center" vertical="center"/>
      <protection/>
    </xf>
    <xf numFmtId="3" fontId="12" fillId="33" borderId="47" xfId="51" applyNumberFormat="1" applyFont="1" applyFill="1" applyBorder="1" applyAlignment="1">
      <alignment horizontal="center" vertical="center"/>
      <protection/>
    </xf>
    <xf numFmtId="3" fontId="13" fillId="0" borderId="0" xfId="51" applyNumberFormat="1" applyFont="1">
      <alignment/>
      <protection/>
    </xf>
    <xf numFmtId="0" fontId="14" fillId="33" borderId="48" xfId="51" applyFont="1" applyFill="1" applyBorder="1" applyAlignment="1">
      <alignment horizontal="left" vertical="center"/>
      <protection/>
    </xf>
    <xf numFmtId="0" fontId="15" fillId="33" borderId="49" xfId="51" applyFont="1" applyFill="1" applyBorder="1" applyAlignment="1">
      <alignment horizontal="center" vertical="center"/>
      <protection/>
    </xf>
    <xf numFmtId="0" fontId="15" fillId="33" borderId="50" xfId="51" applyFont="1" applyFill="1" applyBorder="1" applyAlignment="1">
      <alignment horizontal="center" vertical="center"/>
      <protection/>
    </xf>
    <xf numFmtId="0" fontId="15" fillId="33" borderId="51" xfId="51" applyFont="1" applyFill="1" applyBorder="1" applyAlignment="1">
      <alignment horizontal="center" vertical="center"/>
      <protection/>
    </xf>
    <xf numFmtId="0" fontId="15" fillId="33" borderId="52" xfId="51" applyFont="1" applyFill="1" applyBorder="1" applyAlignment="1">
      <alignment horizontal="center" vertical="center"/>
      <protection/>
    </xf>
    <xf numFmtId="0" fontId="15" fillId="33" borderId="53" xfId="51" applyFont="1" applyFill="1" applyBorder="1" applyAlignment="1">
      <alignment horizontal="center" vertical="center"/>
      <protection/>
    </xf>
    <xf numFmtId="0" fontId="16" fillId="0" borderId="0" xfId="51" applyFont="1" applyBorder="1" applyAlignment="1">
      <alignment vertical="top"/>
      <protection/>
    </xf>
    <xf numFmtId="0" fontId="6" fillId="0" borderId="0" xfId="51" applyFont="1" applyBorder="1" applyAlignment="1">
      <alignment vertical="top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0" fontId="8" fillId="0" borderId="17" xfId="51" applyFont="1" applyFill="1" applyBorder="1" applyAlignment="1">
      <alignment horizontal="center" vertical="center" wrapText="1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49" fontId="8" fillId="0" borderId="16" xfId="51" applyNumberFormat="1" applyFont="1" applyFill="1" applyBorder="1" applyAlignment="1">
      <alignment horizontal="center" vertical="center" wrapText="1"/>
      <protection/>
    </xf>
    <xf numFmtId="49" fontId="8" fillId="0" borderId="17" xfId="51" applyNumberFormat="1" applyFont="1" applyFill="1" applyBorder="1" applyAlignment="1">
      <alignment horizontal="center" vertical="center" wrapText="1"/>
      <protection/>
    </xf>
    <xf numFmtId="49" fontId="8" fillId="0" borderId="18" xfId="51" applyNumberFormat="1" applyFont="1" applyFill="1" applyBorder="1" applyAlignment="1">
      <alignment horizontal="center" vertical="center" wrapText="1"/>
      <protection/>
    </xf>
    <xf numFmtId="0" fontId="12" fillId="0" borderId="21" xfId="51" applyFont="1" applyBorder="1" applyAlignment="1" applyProtection="1">
      <alignment horizontal="center" vertical="center"/>
      <protection/>
    </xf>
    <xf numFmtId="0" fontId="12" fillId="0" borderId="54" xfId="51" applyFont="1" applyFill="1" applyBorder="1" applyAlignment="1" applyProtection="1">
      <alignment horizontal="center" vertical="center"/>
      <protection locked="0"/>
    </xf>
    <xf numFmtId="0" fontId="12" fillId="0" borderId="26" xfId="51" applyFont="1" applyFill="1" applyBorder="1" applyAlignment="1" applyProtection="1">
      <alignment horizontal="center" vertical="center"/>
      <protection locked="0"/>
    </xf>
    <xf numFmtId="0" fontId="12" fillId="0" borderId="55" xfId="51" applyFont="1" applyFill="1" applyBorder="1" applyAlignment="1" applyProtection="1">
      <alignment horizontal="center" vertical="center"/>
      <protection locked="0"/>
    </xf>
    <xf numFmtId="0" fontId="12" fillId="0" borderId="22" xfId="51" applyFont="1" applyFill="1" applyBorder="1" applyAlignment="1" applyProtection="1">
      <alignment horizontal="center" vertical="center"/>
      <protection locked="0"/>
    </xf>
    <xf numFmtId="0" fontId="12" fillId="0" borderId="23" xfId="51" applyFont="1" applyFill="1" applyBorder="1" applyAlignment="1" applyProtection="1">
      <alignment horizontal="center" vertical="center"/>
      <protection locked="0"/>
    </xf>
    <xf numFmtId="0" fontId="12" fillId="0" borderId="24" xfId="51" applyFont="1" applyFill="1" applyBorder="1" applyAlignment="1" applyProtection="1">
      <alignment horizontal="center" vertical="center"/>
      <protection locked="0"/>
    </xf>
    <xf numFmtId="3" fontId="13" fillId="0" borderId="0" xfId="51" applyNumberFormat="1" applyFont="1" applyAlignment="1">
      <alignment vertical="center"/>
      <protection/>
    </xf>
    <xf numFmtId="0" fontId="14" fillId="0" borderId="29" xfId="51" applyFont="1" applyBorder="1" applyAlignment="1" applyProtection="1">
      <alignment horizontal="center" vertical="center"/>
      <protection/>
    </xf>
    <xf numFmtId="0" fontId="14" fillId="0" borderId="30" xfId="51" applyFont="1" applyFill="1" applyBorder="1" applyAlignment="1" applyProtection="1">
      <alignment horizontal="center" vertical="center"/>
      <protection locked="0"/>
    </xf>
    <xf numFmtId="0" fontId="14" fillId="0" borderId="31" xfId="51" applyFont="1" applyFill="1" applyBorder="1" applyAlignment="1" applyProtection="1">
      <alignment horizontal="center" vertical="center"/>
      <protection locked="0"/>
    </xf>
    <xf numFmtId="0" fontId="14" fillId="0" borderId="56" xfId="51" applyFont="1" applyFill="1" applyBorder="1" applyAlignment="1" applyProtection="1">
      <alignment horizontal="center" vertical="center"/>
      <protection locked="0"/>
    </xf>
    <xf numFmtId="0" fontId="14" fillId="0" borderId="32" xfId="51" applyFont="1" applyFill="1" applyBorder="1" applyAlignment="1" applyProtection="1">
      <alignment horizontal="center" vertical="center"/>
      <protection locked="0"/>
    </xf>
    <xf numFmtId="3" fontId="7" fillId="0" borderId="0" xfId="51" applyNumberFormat="1" applyFont="1" applyAlignment="1">
      <alignment vertical="center"/>
      <protection/>
    </xf>
    <xf numFmtId="0" fontId="12" fillId="0" borderId="36" xfId="51" applyFont="1" applyFill="1" applyBorder="1" applyAlignment="1" applyProtection="1">
      <alignment horizontal="center" vertical="center"/>
      <protection locked="0"/>
    </xf>
    <xf numFmtId="0" fontId="12" fillId="0" borderId="37" xfId="51" applyFont="1" applyFill="1" applyBorder="1" applyAlignment="1" applyProtection="1">
      <alignment horizontal="center" vertical="center"/>
      <protection locked="0"/>
    </xf>
    <xf numFmtId="0" fontId="12" fillId="0" borderId="57" xfId="51" applyFont="1" applyFill="1" applyBorder="1" applyAlignment="1" applyProtection="1">
      <alignment horizontal="center" vertical="center"/>
      <protection locked="0"/>
    </xf>
    <xf numFmtId="0" fontId="12" fillId="0" borderId="38" xfId="51" applyFont="1" applyFill="1" applyBorder="1" applyAlignment="1" applyProtection="1">
      <alignment horizontal="center" vertical="center"/>
      <protection locked="0"/>
    </xf>
    <xf numFmtId="0" fontId="12" fillId="33" borderId="34" xfId="51" applyFont="1" applyFill="1" applyBorder="1" applyAlignment="1">
      <alignment horizontal="left" vertical="center" wrapText="1"/>
      <protection/>
    </xf>
    <xf numFmtId="3" fontId="12" fillId="33" borderId="35" xfId="51" applyNumberFormat="1" applyFont="1" applyFill="1" applyBorder="1" applyAlignment="1">
      <alignment horizontal="center" vertical="center"/>
      <protection/>
    </xf>
    <xf numFmtId="3" fontId="12" fillId="33" borderId="34" xfId="51" applyNumberFormat="1" applyFont="1" applyFill="1" applyBorder="1" applyAlignment="1">
      <alignment horizontal="center" vertical="center"/>
      <protection/>
    </xf>
    <xf numFmtId="3" fontId="12" fillId="33" borderId="37" xfId="51" applyNumberFormat="1" applyFont="1" applyFill="1" applyBorder="1" applyAlignment="1">
      <alignment horizontal="center" vertical="center"/>
      <protection/>
    </xf>
    <xf numFmtId="3" fontId="12" fillId="33" borderId="58" xfId="51" applyNumberFormat="1" applyFont="1" applyFill="1" applyBorder="1" applyAlignment="1">
      <alignment horizontal="center" vertical="center"/>
      <protection/>
    </xf>
    <xf numFmtId="3" fontId="12" fillId="33" borderId="59" xfId="51" applyNumberFormat="1" applyFont="1" applyFill="1" applyBorder="1" applyAlignment="1">
      <alignment horizontal="center" vertical="center"/>
      <protection/>
    </xf>
    <xf numFmtId="0" fontId="15" fillId="33" borderId="48" xfId="51" applyFont="1" applyFill="1" applyBorder="1" applyAlignment="1">
      <alignment horizontal="center" vertical="center"/>
      <protection/>
    </xf>
    <xf numFmtId="0" fontId="15" fillId="33" borderId="60" xfId="51" applyFont="1" applyFill="1" applyBorder="1" applyAlignment="1">
      <alignment horizontal="center" vertical="center"/>
      <protection/>
    </xf>
    <xf numFmtId="0" fontId="15" fillId="33" borderId="61" xfId="51" applyFont="1" applyFill="1" applyBorder="1" applyAlignment="1">
      <alignment horizontal="center" vertical="center"/>
      <protection/>
    </xf>
    <xf numFmtId="0" fontId="0" fillId="35" borderId="62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8" fillId="33" borderId="8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64" fontId="8" fillId="0" borderId="37" xfId="0" applyNumberFormat="1" applyFont="1" applyFill="1" applyBorder="1" applyAlignment="1">
      <alignment horizontal="center" vertical="center"/>
    </xf>
    <xf numFmtId="164" fontId="8" fillId="0" borderId="57" xfId="0" applyNumberFormat="1" applyFont="1" applyFill="1" applyBorder="1" applyAlignment="1">
      <alignment horizontal="center" vertical="center"/>
    </xf>
    <xf numFmtId="164" fontId="8" fillId="33" borderId="35" xfId="0" applyNumberFormat="1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77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3" fontId="8" fillId="33" borderId="63" xfId="0" applyNumberFormat="1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>
      <alignment horizontal="center" vertical="center"/>
    </xf>
    <xf numFmtId="0" fontId="5" fillId="36" borderId="86" xfId="0" applyFont="1" applyFill="1" applyBorder="1" applyAlignment="1">
      <alignment horizontal="center" vertical="center" wrapText="1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>
      <alignment horizontal="center" vertical="center"/>
    </xf>
    <xf numFmtId="0" fontId="5" fillId="36" borderId="8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36" borderId="84" xfId="0" applyFont="1" applyFill="1" applyBorder="1" applyAlignment="1">
      <alignment horizontal="center" vertical="center" wrapText="1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3" fontId="8" fillId="33" borderId="35" xfId="0" applyNumberFormat="1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78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2" fillId="0" borderId="90" xfId="51" applyFont="1" applyBorder="1" applyAlignment="1">
      <alignment horizontal="center" vertical="center" wrapText="1"/>
      <protection/>
    </xf>
    <xf numFmtId="0" fontId="10" fillId="0" borderId="90" xfId="51" applyFont="1" applyBorder="1" applyAlignment="1">
      <alignment horizontal="center" vertical="center" wrapText="1"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8" fillId="0" borderId="80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80" xfId="51" applyFont="1" applyFill="1" applyBorder="1" applyAlignment="1">
      <alignment horizontal="center" vertical="center"/>
      <protection/>
    </xf>
    <xf numFmtId="0" fontId="8" fillId="0" borderId="45" xfId="51" applyFont="1" applyFill="1" applyBorder="1" applyAlignment="1">
      <alignment horizontal="center" vertical="center"/>
      <protection/>
    </xf>
    <xf numFmtId="0" fontId="8" fillId="0" borderId="91" xfId="51" applyFont="1" applyFill="1" applyBorder="1" applyAlignment="1">
      <alignment horizontal="center" vertical="center"/>
      <protection/>
    </xf>
    <xf numFmtId="0" fontId="8" fillId="0" borderId="92" xfId="51" applyFont="1" applyFill="1" applyBorder="1" applyAlignment="1">
      <alignment horizontal="center" vertical="center"/>
      <protection/>
    </xf>
    <xf numFmtId="0" fontId="8" fillId="0" borderId="47" xfId="51" applyFont="1" applyFill="1" applyBorder="1" applyAlignment="1">
      <alignment horizontal="center" vertical="center"/>
      <protection/>
    </xf>
    <xf numFmtId="0" fontId="8" fillId="0" borderId="23" xfId="51" applyFont="1" applyFill="1" applyBorder="1" applyAlignment="1">
      <alignment horizontal="center" vertical="center"/>
      <protection/>
    </xf>
    <xf numFmtId="0" fontId="8" fillId="0" borderId="24" xfId="51" applyFont="1" applyFill="1" applyBorder="1" applyAlignment="1">
      <alignment horizontal="center" vertical="center"/>
      <protection/>
    </xf>
    <xf numFmtId="0" fontId="8" fillId="0" borderId="78" xfId="51" applyFont="1" applyFill="1" applyBorder="1" applyAlignment="1">
      <alignment horizontal="center" vertical="center"/>
      <protection/>
    </xf>
    <xf numFmtId="0" fontId="8" fillId="0" borderId="77" xfId="51" applyFont="1" applyFill="1" applyBorder="1" applyAlignment="1">
      <alignment horizontal="center" vertical="center"/>
      <protection/>
    </xf>
    <xf numFmtId="0" fontId="0" fillId="33" borderId="75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94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95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 wrapText="1"/>
    </xf>
    <xf numFmtId="0" fontId="0" fillId="33" borderId="92" xfId="0" applyFill="1" applyBorder="1" applyAlignment="1">
      <alignment horizontal="center" vertical="center" wrapText="1"/>
    </xf>
    <xf numFmtId="0" fontId="0" fillId="33" borderId="97" xfId="0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 wrapText="1"/>
    </xf>
    <xf numFmtId="0" fontId="0" fillId="33" borderId="75" xfId="0" applyFill="1" applyBorder="1" applyAlignment="1">
      <alignment horizontal="left" vertical="center" wrapText="1"/>
    </xf>
    <xf numFmtId="0" fontId="0" fillId="33" borderId="69" xfId="0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76" xfId="0" applyBorder="1" applyAlignment="1">
      <alignment/>
    </xf>
    <xf numFmtId="0" fontId="0" fillId="0" borderId="86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9" fillId="0" borderId="79" xfId="0" applyFont="1" applyFill="1" applyBorder="1" applyAlignment="1">
      <alignment vertical="center" wrapText="1"/>
    </xf>
    <xf numFmtId="0" fontId="60" fillId="0" borderId="85" xfId="0" applyFont="1" applyFill="1" applyBorder="1" applyAlignment="1">
      <alignment vertical="center" wrapText="1"/>
    </xf>
    <xf numFmtId="0" fontId="59" fillId="0" borderId="87" xfId="0" applyNumberFormat="1" applyFont="1" applyFill="1" applyBorder="1" applyAlignment="1" applyProtection="1">
      <alignment horizontal="center" vertical="center"/>
      <protection locked="0"/>
    </xf>
    <xf numFmtId="0" fontId="59" fillId="0" borderId="87" xfId="0" applyFont="1" applyFill="1" applyBorder="1" applyAlignment="1" applyProtection="1">
      <alignment horizontal="center" vertical="center"/>
      <protection locked="0"/>
    </xf>
    <xf numFmtId="0" fontId="59" fillId="0" borderId="76" xfId="0" applyFont="1" applyFill="1" applyBorder="1" applyAlignment="1" applyProtection="1">
      <alignment horizontal="center" vertical="center"/>
      <protection locked="0"/>
    </xf>
    <xf numFmtId="0" fontId="61" fillId="0" borderId="98" xfId="0" applyFont="1" applyFill="1" applyBorder="1" applyAlignment="1">
      <alignment vertical="center" wrapText="1"/>
    </xf>
    <xf numFmtId="0" fontId="60" fillId="0" borderId="93" xfId="0" applyFont="1" applyFill="1" applyBorder="1" applyAlignment="1">
      <alignment vertical="center" wrapText="1"/>
    </xf>
    <xf numFmtId="164" fontId="59" fillId="0" borderId="68" xfId="0" applyNumberFormat="1" applyFont="1" applyFill="1" applyBorder="1" applyAlignment="1">
      <alignment horizontal="center" vertical="center"/>
    </xf>
    <xf numFmtId="164" fontId="59" fillId="0" borderId="75" xfId="0" applyNumberFormat="1" applyFont="1" applyFill="1" applyBorder="1" applyAlignment="1">
      <alignment horizontal="center" vertical="center"/>
    </xf>
    <xf numFmtId="0" fontId="62" fillId="0" borderId="98" xfId="0" applyFont="1" applyFill="1" applyBorder="1" applyAlignment="1">
      <alignment horizontal="left" vertical="center" wrapText="1"/>
    </xf>
    <xf numFmtId="0" fontId="62" fillId="0" borderId="93" xfId="0" applyFont="1" applyFill="1" applyBorder="1" applyAlignment="1">
      <alignment horizontal="left" vertical="center" wrapText="1"/>
    </xf>
    <xf numFmtId="0" fontId="62" fillId="0" borderId="69" xfId="0" applyFont="1" applyFill="1" applyBorder="1" applyAlignment="1">
      <alignment horizontal="left" vertical="center" wrapText="1"/>
    </xf>
    <xf numFmtId="3" fontId="62" fillId="0" borderId="68" xfId="0" applyNumberFormat="1" applyFont="1" applyFill="1" applyBorder="1" applyAlignment="1">
      <alignment horizontal="center" vertical="center"/>
    </xf>
    <xf numFmtId="3" fontId="62" fillId="0" borderId="75" xfId="0" applyNumberFormat="1" applyFont="1" applyFill="1" applyBorder="1" applyAlignment="1">
      <alignment horizontal="center" vertical="center"/>
    </xf>
    <xf numFmtId="3" fontId="62" fillId="33" borderId="67" xfId="0" applyNumberFormat="1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left" vertical="center" wrapText="1"/>
    </xf>
    <xf numFmtId="0" fontId="62" fillId="0" borderId="58" xfId="0" applyFont="1" applyFill="1" applyBorder="1" applyAlignment="1">
      <alignment horizontal="left" vertical="center" wrapText="1"/>
    </xf>
    <xf numFmtId="0" fontId="62" fillId="0" borderId="39" xfId="0" applyFont="1" applyFill="1" applyBorder="1" applyAlignment="1">
      <alignment horizontal="left" vertical="center" wrapText="1"/>
    </xf>
    <xf numFmtId="2" fontId="62" fillId="0" borderId="37" xfId="0" applyNumberFormat="1" applyFont="1" applyFill="1" applyBorder="1" applyAlignment="1" applyProtection="1">
      <alignment horizontal="center" vertical="center"/>
      <protection locked="0"/>
    </xf>
    <xf numFmtId="2" fontId="62" fillId="0" borderId="57" xfId="0" applyNumberFormat="1" applyFont="1" applyFill="1" applyBorder="1" applyAlignment="1" applyProtection="1">
      <alignment horizontal="center" vertical="center"/>
      <protection locked="0"/>
    </xf>
    <xf numFmtId="2" fontId="62" fillId="33" borderId="35" xfId="0" applyNumberFormat="1" applyFont="1" applyFill="1" applyBorder="1" applyAlignment="1" applyProtection="1">
      <alignment horizontal="center" vertical="center"/>
      <protection locked="0"/>
    </xf>
    <xf numFmtId="0" fontId="63" fillId="0" borderId="86" xfId="0" applyFont="1" applyFill="1" applyBorder="1" applyAlignment="1">
      <alignment horizontal="center" vertical="center" wrapText="1"/>
    </xf>
    <xf numFmtId="0" fontId="63" fillId="0" borderId="69" xfId="0" applyFont="1" applyFill="1" applyBorder="1" applyAlignment="1">
      <alignment horizontal="center" vertical="center" wrapText="1"/>
    </xf>
    <xf numFmtId="0" fontId="19" fillId="0" borderId="78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78" xfId="0" applyFont="1" applyFill="1" applyBorder="1" applyAlignment="1">
      <alignment vertical="center" wrapText="1"/>
    </xf>
    <xf numFmtId="0" fontId="19" fillId="0" borderId="77" xfId="0" applyFont="1" applyFill="1" applyBorder="1" applyAlignment="1">
      <alignment vertical="center" wrapText="1"/>
    </xf>
    <xf numFmtId="0" fontId="7" fillId="0" borderId="77" xfId="0" applyFont="1" applyBorder="1" applyAlignment="1">
      <alignment/>
    </xf>
    <xf numFmtId="0" fontId="19" fillId="0" borderId="79" xfId="0" applyFont="1" applyBorder="1" applyAlignment="1">
      <alignment vertical="center" wrapText="1"/>
    </xf>
    <xf numFmtId="0" fontId="7" fillId="0" borderId="77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 wrapText="1"/>
    </xf>
    <xf numFmtId="0" fontId="0" fillId="33" borderId="98" xfId="0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19" fillId="33" borderId="8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10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84" xfId="0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E3" sqref="E3"/>
    </sheetView>
  </sheetViews>
  <sheetFormatPr defaultColWidth="9.00390625" defaultRowHeight="12.75"/>
  <cols>
    <col min="1" max="1" width="38.75390625" style="159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52.5" customHeight="1" thickBot="1">
      <c r="A1" s="206" t="s">
        <v>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2"/>
      <c r="AC1" s="153"/>
      <c r="AD1" s="153"/>
      <c r="AE1" s="153"/>
    </row>
    <row r="2" spans="1:13" ht="45" customHeight="1" thickBot="1">
      <c r="A2" s="213" t="s">
        <v>83</v>
      </c>
      <c r="B2" s="214"/>
      <c r="C2" s="215"/>
      <c r="D2" s="155" t="s">
        <v>5</v>
      </c>
      <c r="E2" s="156" t="s">
        <v>6</v>
      </c>
      <c r="F2" s="156" t="s">
        <v>7</v>
      </c>
      <c r="G2" s="156" t="s">
        <v>8</v>
      </c>
      <c r="H2" s="156" t="s">
        <v>9</v>
      </c>
      <c r="I2" s="155" t="s">
        <v>10</v>
      </c>
      <c r="J2" s="155" t="s">
        <v>11</v>
      </c>
      <c r="K2" s="156" t="s">
        <v>12</v>
      </c>
      <c r="L2" s="157" t="s">
        <v>13</v>
      </c>
      <c r="M2" s="158" t="s">
        <v>14</v>
      </c>
    </row>
    <row r="3" spans="1:13" ht="35.25" customHeight="1">
      <c r="A3" s="207" t="s">
        <v>85</v>
      </c>
      <c r="B3" s="208"/>
      <c r="C3" s="209"/>
      <c r="D3" s="204">
        <v>30346</v>
      </c>
      <c r="E3" s="204">
        <v>6185</v>
      </c>
      <c r="F3" s="204">
        <v>6485</v>
      </c>
      <c r="G3" s="204">
        <v>5367</v>
      </c>
      <c r="H3" s="204">
        <v>6476</v>
      </c>
      <c r="I3" s="204">
        <v>4246</v>
      </c>
      <c r="J3" s="204">
        <v>10568</v>
      </c>
      <c r="K3" s="204">
        <v>7965</v>
      </c>
      <c r="L3" s="205">
        <v>8012</v>
      </c>
      <c r="M3" s="6">
        <f>SUM(D3:L3)</f>
        <v>85650</v>
      </c>
    </row>
    <row r="4" spans="1:13" ht="35.25" customHeight="1" thickBot="1">
      <c r="A4" s="210" t="s">
        <v>1</v>
      </c>
      <c r="B4" s="211"/>
      <c r="C4" s="212"/>
      <c r="D4" s="160">
        <f aca="true" t="shared" si="0" ref="D4:M4">D5*1000/D3</f>
        <v>35.886113491069665</v>
      </c>
      <c r="E4" s="160">
        <f t="shared" si="0"/>
        <v>44.78577202910267</v>
      </c>
      <c r="F4" s="160">
        <f t="shared" si="0"/>
        <v>31.30300693909021</v>
      </c>
      <c r="G4" s="160">
        <f t="shared" si="0"/>
        <v>31.11607974659959</v>
      </c>
      <c r="H4" s="160">
        <f t="shared" si="0"/>
        <v>24.55219271155034</v>
      </c>
      <c r="I4" s="160">
        <f t="shared" si="0"/>
        <v>42.39284032030146</v>
      </c>
      <c r="J4" s="160">
        <f t="shared" si="0"/>
        <v>51.949280847842545</v>
      </c>
      <c r="K4" s="160">
        <f t="shared" si="0"/>
        <v>30.00627746390458</v>
      </c>
      <c r="L4" s="161">
        <f t="shared" si="0"/>
        <v>36.94458312531203</v>
      </c>
      <c r="M4" s="162">
        <f t="shared" si="0"/>
        <v>36.882661996497376</v>
      </c>
    </row>
    <row r="5" spans="1:13" ht="35.25" customHeight="1">
      <c r="A5" s="163" t="s">
        <v>86</v>
      </c>
      <c r="B5" s="164" t="s">
        <v>3</v>
      </c>
      <c r="C5" s="165" t="s">
        <v>81</v>
      </c>
      <c r="D5" s="166">
        <v>1089</v>
      </c>
      <c r="E5" s="167">
        <v>277</v>
      </c>
      <c r="F5" s="167">
        <v>203</v>
      </c>
      <c r="G5" s="167">
        <v>167</v>
      </c>
      <c r="H5" s="167">
        <v>159</v>
      </c>
      <c r="I5" s="167">
        <v>180</v>
      </c>
      <c r="J5" s="166">
        <v>549</v>
      </c>
      <c r="K5" s="167">
        <v>239</v>
      </c>
      <c r="L5" s="168">
        <v>296</v>
      </c>
      <c r="M5" s="6">
        <f>D5+K5+E5+F5+G5+H5+I5+J5+L5</f>
        <v>3159</v>
      </c>
    </row>
    <row r="6" spans="1:13" ht="35.25" customHeight="1" thickBot="1">
      <c r="A6" s="169"/>
      <c r="B6" s="170"/>
      <c r="C6" s="171" t="s">
        <v>82</v>
      </c>
      <c r="D6" s="172">
        <v>745</v>
      </c>
      <c r="E6" s="173">
        <v>184</v>
      </c>
      <c r="F6" s="173">
        <v>127</v>
      </c>
      <c r="G6" s="173">
        <v>114</v>
      </c>
      <c r="H6" s="173">
        <v>92</v>
      </c>
      <c r="I6" s="173">
        <v>141</v>
      </c>
      <c r="J6" s="172">
        <v>359</v>
      </c>
      <c r="K6" s="173">
        <v>161</v>
      </c>
      <c r="L6" s="174">
        <v>208</v>
      </c>
      <c r="M6" s="154">
        <f>D6+K6+E6+F6+G6+H6+I6+J6+L6</f>
        <v>2131</v>
      </c>
    </row>
    <row r="7" spans="1:13" ht="18" customHeight="1">
      <c r="A7" s="301" t="s">
        <v>80</v>
      </c>
      <c r="B7" s="302"/>
      <c r="C7" s="322" t="s">
        <v>81</v>
      </c>
      <c r="D7" s="303">
        <v>893</v>
      </c>
      <c r="E7" s="304">
        <v>236</v>
      </c>
      <c r="F7" s="304">
        <v>174</v>
      </c>
      <c r="G7" s="304">
        <v>161</v>
      </c>
      <c r="H7" s="304">
        <v>162</v>
      </c>
      <c r="I7" s="304">
        <v>175</v>
      </c>
      <c r="J7" s="304">
        <v>508</v>
      </c>
      <c r="K7" s="304">
        <v>210</v>
      </c>
      <c r="L7" s="305">
        <v>262</v>
      </c>
      <c r="M7" s="7">
        <f>D7+K7+E7+F7+G7+H7+I7+J7+L7</f>
        <v>2781</v>
      </c>
    </row>
    <row r="8" spans="1:13" ht="18" customHeight="1">
      <c r="A8" s="306"/>
      <c r="B8" s="307"/>
      <c r="C8" s="323" t="s">
        <v>82</v>
      </c>
      <c r="D8" s="308">
        <v>616</v>
      </c>
      <c r="E8" s="308">
        <v>172</v>
      </c>
      <c r="F8" s="308">
        <v>111</v>
      </c>
      <c r="G8" s="308">
        <v>114</v>
      </c>
      <c r="H8" s="308">
        <v>104</v>
      </c>
      <c r="I8" s="308">
        <v>143</v>
      </c>
      <c r="J8" s="308">
        <v>349</v>
      </c>
      <c r="K8" s="308">
        <v>146</v>
      </c>
      <c r="L8" s="309">
        <v>195</v>
      </c>
      <c r="M8" s="7">
        <f>D8+K8+E8+F8+G8+H8+I8+J8+L8</f>
        <v>1950</v>
      </c>
    </row>
    <row r="9" spans="1:13" ht="18" customHeight="1">
      <c r="A9" s="310" t="s">
        <v>87</v>
      </c>
      <c r="B9" s="311"/>
      <c r="C9" s="312"/>
      <c r="D9" s="313">
        <f aca="true" t="shared" si="1" ref="D9:M9">D5-D6</f>
        <v>344</v>
      </c>
      <c r="E9" s="313">
        <f t="shared" si="1"/>
        <v>93</v>
      </c>
      <c r="F9" s="313">
        <f t="shared" si="1"/>
        <v>76</v>
      </c>
      <c r="G9" s="313">
        <f t="shared" si="1"/>
        <v>53</v>
      </c>
      <c r="H9" s="313">
        <f t="shared" si="1"/>
        <v>67</v>
      </c>
      <c r="I9" s="313">
        <f t="shared" si="1"/>
        <v>39</v>
      </c>
      <c r="J9" s="313">
        <f t="shared" si="1"/>
        <v>190</v>
      </c>
      <c r="K9" s="313">
        <f t="shared" si="1"/>
        <v>78</v>
      </c>
      <c r="L9" s="314">
        <f t="shared" si="1"/>
        <v>88</v>
      </c>
      <c r="M9" s="315">
        <f t="shared" si="1"/>
        <v>1028</v>
      </c>
    </row>
    <row r="10" spans="1:13" ht="18" customHeight="1" thickBot="1">
      <c r="A10" s="316" t="s">
        <v>84</v>
      </c>
      <c r="B10" s="317"/>
      <c r="C10" s="318"/>
      <c r="D10" s="319">
        <f aca="true" t="shared" si="2" ref="D10:M10">100-(D5/D6%)</f>
        <v>-46.17449664429529</v>
      </c>
      <c r="E10" s="319">
        <f t="shared" si="2"/>
        <v>-50.54347826086956</v>
      </c>
      <c r="F10" s="319">
        <f t="shared" si="2"/>
        <v>-59.84251968503938</v>
      </c>
      <c r="G10" s="319">
        <f t="shared" si="2"/>
        <v>-46.49122807017545</v>
      </c>
      <c r="H10" s="319">
        <f t="shared" si="2"/>
        <v>-72.82608695652172</v>
      </c>
      <c r="I10" s="319">
        <f t="shared" si="2"/>
        <v>-27.65957446808511</v>
      </c>
      <c r="J10" s="319">
        <f t="shared" si="2"/>
        <v>-52.92479108635098</v>
      </c>
      <c r="K10" s="319">
        <f t="shared" si="2"/>
        <v>-48.44720496894408</v>
      </c>
      <c r="L10" s="320">
        <f t="shared" si="2"/>
        <v>-42.30769230769229</v>
      </c>
      <c r="M10" s="321">
        <f t="shared" si="2"/>
        <v>-48.240262787423745</v>
      </c>
    </row>
    <row r="11" spans="1:13" ht="35.25" customHeight="1">
      <c r="A11" s="324" t="s">
        <v>88</v>
      </c>
      <c r="B11" s="181" t="s">
        <v>3</v>
      </c>
      <c r="C11" s="182" t="s">
        <v>81</v>
      </c>
      <c r="D11" s="4">
        <v>168</v>
      </c>
      <c r="E11" s="183">
        <v>36</v>
      </c>
      <c r="F11" s="183">
        <v>22</v>
      </c>
      <c r="G11" s="183">
        <v>9</v>
      </c>
      <c r="H11" s="183">
        <v>29</v>
      </c>
      <c r="I11" s="4">
        <v>16</v>
      </c>
      <c r="J11" s="4">
        <v>42</v>
      </c>
      <c r="K11" s="183">
        <v>35</v>
      </c>
      <c r="L11" s="5">
        <v>31</v>
      </c>
      <c r="M11" s="6">
        <f aca="true" t="shared" si="3" ref="M11:M42">D11+K11+E11+F11+G11+H11+I11+J11+L11</f>
        <v>388</v>
      </c>
    </row>
    <row r="12" spans="1:13" ht="35.25" customHeight="1" thickBot="1">
      <c r="A12" s="325" t="s">
        <v>89</v>
      </c>
      <c r="B12" s="3" t="s">
        <v>4</v>
      </c>
      <c r="C12" s="184" t="s">
        <v>82</v>
      </c>
      <c r="D12" s="185">
        <v>98</v>
      </c>
      <c r="E12" s="186">
        <v>14</v>
      </c>
      <c r="F12" s="186">
        <v>9</v>
      </c>
      <c r="G12" s="186">
        <v>5</v>
      </c>
      <c r="H12" s="186">
        <v>19</v>
      </c>
      <c r="I12" s="186">
        <v>7</v>
      </c>
      <c r="J12" s="186">
        <v>16</v>
      </c>
      <c r="K12" s="187">
        <v>24</v>
      </c>
      <c r="L12" s="188">
        <v>13</v>
      </c>
      <c r="M12" s="154">
        <f t="shared" si="3"/>
        <v>205</v>
      </c>
    </row>
    <row r="13" spans="1:13" ht="35.25" customHeight="1">
      <c r="A13" s="326" t="s">
        <v>90</v>
      </c>
      <c r="B13" s="175" t="s">
        <v>3</v>
      </c>
      <c r="C13" s="176" t="s">
        <v>81</v>
      </c>
      <c r="D13" s="177">
        <v>0</v>
      </c>
      <c r="E13" s="178">
        <v>279</v>
      </c>
      <c r="F13" s="178">
        <v>149</v>
      </c>
      <c r="G13" s="178">
        <v>167</v>
      </c>
      <c r="H13" s="178">
        <v>159</v>
      </c>
      <c r="I13" s="178">
        <v>180</v>
      </c>
      <c r="J13" s="178">
        <v>334</v>
      </c>
      <c r="K13" s="179">
        <v>240</v>
      </c>
      <c r="L13" s="180">
        <v>296</v>
      </c>
      <c r="M13" s="7">
        <f t="shared" si="3"/>
        <v>1804</v>
      </c>
    </row>
    <row r="14" spans="1:13" ht="35.25" customHeight="1" thickBot="1">
      <c r="A14" s="327" t="s">
        <v>89</v>
      </c>
      <c r="B14" s="189" t="s">
        <v>4</v>
      </c>
      <c r="C14" s="190" t="s">
        <v>82</v>
      </c>
      <c r="D14" s="191">
        <v>0</v>
      </c>
      <c r="E14" s="192">
        <v>186</v>
      </c>
      <c r="F14" s="192">
        <v>96</v>
      </c>
      <c r="G14" s="192">
        <v>114</v>
      </c>
      <c r="H14" s="192">
        <v>92</v>
      </c>
      <c r="I14" s="191">
        <v>141</v>
      </c>
      <c r="J14" s="191">
        <v>204</v>
      </c>
      <c r="K14" s="192">
        <v>162</v>
      </c>
      <c r="L14" s="193">
        <v>208</v>
      </c>
      <c r="M14" s="194">
        <f t="shared" si="3"/>
        <v>1203</v>
      </c>
    </row>
    <row r="15" spans="1:13" ht="35.25" customHeight="1">
      <c r="A15" s="324" t="s">
        <v>93</v>
      </c>
      <c r="B15" s="181" t="s">
        <v>3</v>
      </c>
      <c r="C15" s="182" t="s">
        <v>81</v>
      </c>
      <c r="D15" s="4">
        <v>70</v>
      </c>
      <c r="E15" s="183">
        <v>19</v>
      </c>
      <c r="F15" s="183">
        <v>15</v>
      </c>
      <c r="G15" s="183">
        <v>10</v>
      </c>
      <c r="H15" s="183">
        <v>8</v>
      </c>
      <c r="I15" s="4">
        <v>12</v>
      </c>
      <c r="J15" s="4">
        <v>24</v>
      </c>
      <c r="K15" s="183">
        <v>19</v>
      </c>
      <c r="L15" s="5">
        <v>26</v>
      </c>
      <c r="M15" s="6">
        <f t="shared" si="3"/>
        <v>203</v>
      </c>
    </row>
    <row r="16" spans="1:13" ht="35.25" customHeight="1" thickBot="1">
      <c r="A16" s="325" t="s">
        <v>89</v>
      </c>
      <c r="B16" s="3" t="s">
        <v>4</v>
      </c>
      <c r="C16" s="184" t="s">
        <v>82</v>
      </c>
      <c r="D16" s="185">
        <v>58</v>
      </c>
      <c r="E16" s="198">
        <v>14</v>
      </c>
      <c r="F16" s="198">
        <v>11</v>
      </c>
      <c r="G16" s="198">
        <v>9</v>
      </c>
      <c r="H16" s="198">
        <v>3</v>
      </c>
      <c r="I16" s="185">
        <v>10</v>
      </c>
      <c r="J16" s="185">
        <v>16</v>
      </c>
      <c r="K16" s="198">
        <v>14</v>
      </c>
      <c r="L16" s="199">
        <v>18</v>
      </c>
      <c r="M16" s="154">
        <f t="shared" si="3"/>
        <v>153</v>
      </c>
    </row>
    <row r="17" spans="1:13" ht="35.25" customHeight="1">
      <c r="A17" s="326" t="s">
        <v>91</v>
      </c>
      <c r="B17" s="195" t="s">
        <v>3</v>
      </c>
      <c r="C17" s="176" t="s">
        <v>81</v>
      </c>
      <c r="D17" s="177">
        <v>206</v>
      </c>
      <c r="E17" s="196">
        <v>71</v>
      </c>
      <c r="F17" s="196">
        <v>60</v>
      </c>
      <c r="G17" s="196">
        <v>56</v>
      </c>
      <c r="H17" s="196">
        <v>34</v>
      </c>
      <c r="I17" s="177">
        <v>41</v>
      </c>
      <c r="J17" s="177">
        <v>139</v>
      </c>
      <c r="K17" s="196">
        <v>60</v>
      </c>
      <c r="L17" s="197">
        <v>79</v>
      </c>
      <c r="M17" s="7">
        <f t="shared" si="3"/>
        <v>746</v>
      </c>
    </row>
    <row r="18" spans="1:13" ht="35.25" customHeight="1" thickBot="1">
      <c r="A18" s="327" t="s">
        <v>89</v>
      </c>
      <c r="B18" s="189" t="s">
        <v>4</v>
      </c>
      <c r="C18" s="190" t="s">
        <v>82</v>
      </c>
      <c r="D18" s="191">
        <v>137</v>
      </c>
      <c r="E18" s="192">
        <v>48</v>
      </c>
      <c r="F18" s="192">
        <v>43</v>
      </c>
      <c r="G18" s="192">
        <v>41</v>
      </c>
      <c r="H18" s="192">
        <v>24</v>
      </c>
      <c r="I18" s="191">
        <v>35</v>
      </c>
      <c r="J18" s="191">
        <v>91</v>
      </c>
      <c r="K18" s="192">
        <v>41</v>
      </c>
      <c r="L18" s="193">
        <v>59</v>
      </c>
      <c r="M18" s="194">
        <f t="shared" si="3"/>
        <v>519</v>
      </c>
    </row>
    <row r="19" spans="1:13" ht="35.25" customHeight="1">
      <c r="A19" s="328" t="s">
        <v>94</v>
      </c>
      <c r="B19" s="200" t="s">
        <v>3</v>
      </c>
      <c r="C19" s="182" t="s">
        <v>81</v>
      </c>
      <c r="D19" s="4">
        <v>26</v>
      </c>
      <c r="E19" s="183">
        <v>5</v>
      </c>
      <c r="F19" s="183">
        <v>6</v>
      </c>
      <c r="G19" s="183">
        <v>4</v>
      </c>
      <c r="H19" s="183">
        <v>9</v>
      </c>
      <c r="I19" s="4">
        <v>6</v>
      </c>
      <c r="J19" s="4">
        <v>10</v>
      </c>
      <c r="K19" s="183">
        <v>5</v>
      </c>
      <c r="L19" s="5">
        <v>6</v>
      </c>
      <c r="M19" s="6">
        <f t="shared" si="3"/>
        <v>77</v>
      </c>
    </row>
    <row r="20" spans="1:13" ht="35.25" customHeight="1" thickBot="1">
      <c r="A20" s="329" t="s">
        <v>89</v>
      </c>
      <c r="B20" s="3" t="s">
        <v>4</v>
      </c>
      <c r="C20" s="184" t="s">
        <v>82</v>
      </c>
      <c r="D20" s="185">
        <v>23</v>
      </c>
      <c r="E20" s="198">
        <v>4</v>
      </c>
      <c r="F20" s="198">
        <v>6</v>
      </c>
      <c r="G20" s="198">
        <v>3</v>
      </c>
      <c r="H20" s="198">
        <v>6</v>
      </c>
      <c r="I20" s="185">
        <v>5</v>
      </c>
      <c r="J20" s="185">
        <v>8</v>
      </c>
      <c r="K20" s="198">
        <v>5</v>
      </c>
      <c r="L20" s="199">
        <v>5</v>
      </c>
      <c r="M20" s="154">
        <f t="shared" si="3"/>
        <v>65</v>
      </c>
    </row>
    <row r="21" spans="1:13" ht="35.25" customHeight="1">
      <c r="A21" s="326" t="s">
        <v>92</v>
      </c>
      <c r="B21" s="195" t="s">
        <v>3</v>
      </c>
      <c r="C21" s="176" t="s">
        <v>81</v>
      </c>
      <c r="D21" s="177">
        <v>601</v>
      </c>
      <c r="E21" s="196">
        <v>166</v>
      </c>
      <c r="F21" s="196">
        <v>116</v>
      </c>
      <c r="G21" s="196">
        <v>111</v>
      </c>
      <c r="H21" s="196">
        <v>82</v>
      </c>
      <c r="I21" s="177">
        <v>122</v>
      </c>
      <c r="J21" s="177">
        <v>360</v>
      </c>
      <c r="K21" s="196">
        <v>125</v>
      </c>
      <c r="L21" s="197">
        <v>158</v>
      </c>
      <c r="M21" s="7">
        <f t="shared" si="3"/>
        <v>1841</v>
      </c>
    </row>
    <row r="22" spans="1:13" ht="35.25" customHeight="1" thickBot="1">
      <c r="A22" s="327" t="s">
        <v>89</v>
      </c>
      <c r="B22" s="189" t="s">
        <v>4</v>
      </c>
      <c r="C22" s="190" t="s">
        <v>82</v>
      </c>
      <c r="D22" s="191">
        <v>463</v>
      </c>
      <c r="E22" s="192">
        <v>132</v>
      </c>
      <c r="F22" s="192">
        <v>82</v>
      </c>
      <c r="G22" s="192">
        <v>82</v>
      </c>
      <c r="H22" s="192">
        <v>53</v>
      </c>
      <c r="I22" s="191">
        <v>101</v>
      </c>
      <c r="J22" s="191">
        <v>270</v>
      </c>
      <c r="K22" s="192">
        <v>94</v>
      </c>
      <c r="L22" s="193">
        <v>132</v>
      </c>
      <c r="M22" s="194">
        <f t="shared" si="3"/>
        <v>1409</v>
      </c>
    </row>
    <row r="23" spans="1:13" ht="35.25" customHeight="1">
      <c r="A23" s="328" t="s">
        <v>104</v>
      </c>
      <c r="B23" s="200" t="s">
        <v>3</v>
      </c>
      <c r="C23" s="182" t="s">
        <v>81</v>
      </c>
      <c r="D23" s="4">
        <v>131</v>
      </c>
      <c r="E23" s="183">
        <v>45</v>
      </c>
      <c r="F23" s="183">
        <v>25</v>
      </c>
      <c r="G23" s="183">
        <v>25</v>
      </c>
      <c r="H23" s="183">
        <v>17</v>
      </c>
      <c r="I23" s="4">
        <v>27</v>
      </c>
      <c r="J23" s="4">
        <v>99</v>
      </c>
      <c r="K23" s="183">
        <v>29</v>
      </c>
      <c r="L23" s="5">
        <v>48</v>
      </c>
      <c r="M23" s="6">
        <f t="shared" si="3"/>
        <v>446</v>
      </c>
    </row>
    <row r="24" spans="1:13" ht="35.25" customHeight="1" thickBot="1">
      <c r="A24" s="329" t="s">
        <v>89</v>
      </c>
      <c r="B24" s="3" t="s">
        <v>4</v>
      </c>
      <c r="C24" s="184" t="s">
        <v>82</v>
      </c>
      <c r="D24" s="185">
        <v>131</v>
      </c>
      <c r="E24" s="198">
        <v>45</v>
      </c>
      <c r="F24" s="198">
        <v>25</v>
      </c>
      <c r="G24" s="198">
        <v>25</v>
      </c>
      <c r="H24" s="198">
        <v>17</v>
      </c>
      <c r="I24" s="185">
        <v>27</v>
      </c>
      <c r="J24" s="185">
        <v>99</v>
      </c>
      <c r="K24" s="198">
        <v>29</v>
      </c>
      <c r="L24" s="199">
        <v>48</v>
      </c>
      <c r="M24" s="154">
        <f t="shared" si="3"/>
        <v>446</v>
      </c>
    </row>
    <row r="25" spans="1:13" ht="35.25" customHeight="1">
      <c r="A25" s="326" t="s">
        <v>95</v>
      </c>
      <c r="B25" s="195" t="s">
        <v>3</v>
      </c>
      <c r="C25" s="176" t="s">
        <v>81</v>
      </c>
      <c r="D25" s="177">
        <v>197</v>
      </c>
      <c r="E25" s="196">
        <v>36</v>
      </c>
      <c r="F25" s="196">
        <v>32</v>
      </c>
      <c r="G25" s="196">
        <v>14</v>
      </c>
      <c r="H25" s="196">
        <v>31</v>
      </c>
      <c r="I25" s="177">
        <v>23</v>
      </c>
      <c r="J25" s="177">
        <v>58</v>
      </c>
      <c r="K25" s="196">
        <v>39</v>
      </c>
      <c r="L25" s="197">
        <v>29</v>
      </c>
      <c r="M25" s="7">
        <f t="shared" si="3"/>
        <v>459</v>
      </c>
    </row>
    <row r="26" spans="1:13" ht="35.25" customHeight="1" thickBot="1">
      <c r="A26" s="327" t="s">
        <v>89</v>
      </c>
      <c r="B26" s="189" t="s">
        <v>4</v>
      </c>
      <c r="C26" s="190" t="s">
        <v>82</v>
      </c>
      <c r="D26" s="191">
        <v>117</v>
      </c>
      <c r="E26" s="192">
        <v>16</v>
      </c>
      <c r="F26" s="192">
        <v>8</v>
      </c>
      <c r="G26" s="192">
        <v>6</v>
      </c>
      <c r="H26" s="192">
        <v>20</v>
      </c>
      <c r="I26" s="191">
        <v>13</v>
      </c>
      <c r="J26" s="191">
        <v>29</v>
      </c>
      <c r="K26" s="192">
        <v>17</v>
      </c>
      <c r="L26" s="193">
        <v>15</v>
      </c>
      <c r="M26" s="194">
        <f t="shared" si="3"/>
        <v>241</v>
      </c>
    </row>
    <row r="27" spans="1:13" ht="35.25" customHeight="1">
      <c r="A27" s="328" t="s">
        <v>96</v>
      </c>
      <c r="B27" s="200" t="s">
        <v>3</v>
      </c>
      <c r="C27" s="182" t="s">
        <v>81</v>
      </c>
      <c r="D27" s="4">
        <v>301</v>
      </c>
      <c r="E27" s="183">
        <v>99</v>
      </c>
      <c r="F27" s="183">
        <v>71</v>
      </c>
      <c r="G27" s="183">
        <v>40</v>
      </c>
      <c r="H27" s="183">
        <v>47</v>
      </c>
      <c r="I27" s="4">
        <v>56</v>
      </c>
      <c r="J27" s="4">
        <v>157</v>
      </c>
      <c r="K27" s="183">
        <v>75</v>
      </c>
      <c r="L27" s="5">
        <v>84</v>
      </c>
      <c r="M27" s="6">
        <f t="shared" si="3"/>
        <v>930</v>
      </c>
    </row>
    <row r="28" spans="1:13" ht="35.25" customHeight="1" thickBot="1">
      <c r="A28" s="329" t="s">
        <v>89</v>
      </c>
      <c r="B28" s="3" t="s">
        <v>4</v>
      </c>
      <c r="C28" s="184" t="s">
        <v>82</v>
      </c>
      <c r="D28" s="185">
        <v>222</v>
      </c>
      <c r="E28" s="198">
        <v>61</v>
      </c>
      <c r="F28" s="198">
        <v>47</v>
      </c>
      <c r="G28" s="198">
        <v>27</v>
      </c>
      <c r="H28" s="198">
        <v>29</v>
      </c>
      <c r="I28" s="185">
        <v>44</v>
      </c>
      <c r="J28" s="185">
        <v>102</v>
      </c>
      <c r="K28" s="198">
        <v>47</v>
      </c>
      <c r="L28" s="199">
        <v>59</v>
      </c>
      <c r="M28" s="154">
        <f t="shared" si="3"/>
        <v>638</v>
      </c>
    </row>
    <row r="29" spans="1:13" ht="35.25" customHeight="1">
      <c r="A29" s="328" t="s">
        <v>97</v>
      </c>
      <c r="B29" s="202" t="s">
        <v>3</v>
      </c>
      <c r="C29" s="182" t="s">
        <v>81</v>
      </c>
      <c r="D29" s="4">
        <v>315</v>
      </c>
      <c r="E29" s="183">
        <v>93</v>
      </c>
      <c r="F29" s="183">
        <v>68</v>
      </c>
      <c r="G29" s="183">
        <v>85</v>
      </c>
      <c r="H29" s="183">
        <v>51</v>
      </c>
      <c r="I29" s="4">
        <v>71</v>
      </c>
      <c r="J29" s="4">
        <v>193</v>
      </c>
      <c r="K29" s="183">
        <v>91</v>
      </c>
      <c r="L29" s="5">
        <v>116</v>
      </c>
      <c r="M29" s="6">
        <f t="shared" si="3"/>
        <v>1083</v>
      </c>
    </row>
    <row r="30" spans="1:13" ht="35.25" customHeight="1" thickBot="1">
      <c r="A30" s="330" t="s">
        <v>89</v>
      </c>
      <c r="B30" s="203" t="s">
        <v>4</v>
      </c>
      <c r="C30" s="184" t="s">
        <v>82</v>
      </c>
      <c r="D30" s="185">
        <v>232</v>
      </c>
      <c r="E30" s="186">
        <v>67</v>
      </c>
      <c r="F30" s="186">
        <v>55</v>
      </c>
      <c r="G30" s="186">
        <v>63</v>
      </c>
      <c r="H30" s="186">
        <v>29</v>
      </c>
      <c r="I30" s="186">
        <v>64</v>
      </c>
      <c r="J30" s="186">
        <v>151</v>
      </c>
      <c r="K30" s="187">
        <v>65</v>
      </c>
      <c r="L30" s="188">
        <v>87</v>
      </c>
      <c r="M30" s="154">
        <f t="shared" si="3"/>
        <v>813</v>
      </c>
    </row>
    <row r="31" spans="1:13" ht="35.25" customHeight="1">
      <c r="A31" s="331" t="s">
        <v>98</v>
      </c>
      <c r="B31" s="201" t="s">
        <v>3</v>
      </c>
      <c r="C31" s="176" t="s">
        <v>81</v>
      </c>
      <c r="D31" s="177">
        <v>533</v>
      </c>
      <c r="E31" s="178">
        <v>198</v>
      </c>
      <c r="F31" s="178">
        <v>113</v>
      </c>
      <c r="G31" s="178">
        <v>96</v>
      </c>
      <c r="H31" s="178">
        <v>110</v>
      </c>
      <c r="I31" s="178">
        <v>107</v>
      </c>
      <c r="J31" s="178">
        <v>346</v>
      </c>
      <c r="K31" s="179">
        <v>144</v>
      </c>
      <c r="L31" s="180">
        <v>176</v>
      </c>
      <c r="M31" s="7">
        <f t="shared" si="3"/>
        <v>1823</v>
      </c>
    </row>
    <row r="32" spans="1:13" ht="35.25" customHeight="1" thickBot="1">
      <c r="A32" s="332" t="s">
        <v>89</v>
      </c>
      <c r="B32" s="203" t="s">
        <v>4</v>
      </c>
      <c r="C32" s="184" t="s">
        <v>82</v>
      </c>
      <c r="D32" s="185">
        <v>313</v>
      </c>
      <c r="E32" s="186">
        <v>119</v>
      </c>
      <c r="F32" s="186">
        <v>59</v>
      </c>
      <c r="G32" s="186">
        <v>62</v>
      </c>
      <c r="H32" s="186">
        <v>59</v>
      </c>
      <c r="I32" s="186">
        <v>76</v>
      </c>
      <c r="J32" s="186">
        <v>205</v>
      </c>
      <c r="K32" s="187">
        <v>83</v>
      </c>
      <c r="L32" s="188">
        <v>117</v>
      </c>
      <c r="M32" s="154">
        <f t="shared" si="3"/>
        <v>1093</v>
      </c>
    </row>
    <row r="33" spans="1:13" ht="34.5" customHeight="1">
      <c r="A33" s="331" t="s">
        <v>99</v>
      </c>
      <c r="B33" s="201"/>
      <c r="C33" s="182" t="s">
        <v>81</v>
      </c>
      <c r="D33" s="177">
        <v>90</v>
      </c>
      <c r="E33" s="178">
        <v>9</v>
      </c>
      <c r="F33" s="178">
        <v>20</v>
      </c>
      <c r="G33" s="178">
        <v>11</v>
      </c>
      <c r="H33" s="178">
        <v>8</v>
      </c>
      <c r="I33" s="178">
        <v>7</v>
      </c>
      <c r="J33" s="178">
        <v>29</v>
      </c>
      <c r="K33" s="179">
        <v>10</v>
      </c>
      <c r="L33" s="180">
        <v>5</v>
      </c>
      <c r="M33" s="7">
        <f t="shared" si="3"/>
        <v>189</v>
      </c>
    </row>
    <row r="34" spans="1:13" ht="34.5" customHeight="1" thickBot="1">
      <c r="A34" s="332" t="s">
        <v>89</v>
      </c>
      <c r="B34" s="203"/>
      <c r="C34" s="184" t="s">
        <v>82</v>
      </c>
      <c r="D34" s="185">
        <v>88</v>
      </c>
      <c r="E34" s="186">
        <v>8</v>
      </c>
      <c r="F34" s="186">
        <v>18</v>
      </c>
      <c r="G34" s="186">
        <v>10</v>
      </c>
      <c r="H34" s="186">
        <v>7</v>
      </c>
      <c r="I34" s="186">
        <v>5</v>
      </c>
      <c r="J34" s="186">
        <v>27</v>
      </c>
      <c r="K34" s="187">
        <v>10</v>
      </c>
      <c r="L34" s="188">
        <v>5</v>
      </c>
      <c r="M34" s="154">
        <f t="shared" si="3"/>
        <v>178</v>
      </c>
    </row>
    <row r="35" spans="1:13" ht="34.5" customHeight="1">
      <c r="A35" s="331" t="s">
        <v>100</v>
      </c>
      <c r="B35" s="201"/>
      <c r="C35" s="176" t="s">
        <v>81</v>
      </c>
      <c r="D35" s="177">
        <v>10</v>
      </c>
      <c r="E35" s="178">
        <v>0</v>
      </c>
      <c r="F35" s="178">
        <v>2</v>
      </c>
      <c r="G35" s="178">
        <v>2</v>
      </c>
      <c r="H35" s="178">
        <v>1</v>
      </c>
      <c r="I35" s="178">
        <v>1</v>
      </c>
      <c r="J35" s="178">
        <v>5</v>
      </c>
      <c r="K35" s="179">
        <v>3</v>
      </c>
      <c r="L35" s="180">
        <v>0</v>
      </c>
      <c r="M35" s="7">
        <f t="shared" si="3"/>
        <v>24</v>
      </c>
    </row>
    <row r="36" spans="1:13" ht="34.5" customHeight="1" thickBot="1">
      <c r="A36" s="332" t="s">
        <v>89</v>
      </c>
      <c r="B36" s="203"/>
      <c r="C36" s="184" t="s">
        <v>82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7">
        <v>0</v>
      </c>
      <c r="L36" s="188">
        <v>0</v>
      </c>
      <c r="M36" s="154">
        <f t="shared" si="3"/>
        <v>0</v>
      </c>
    </row>
    <row r="37" spans="1:13" ht="34.5" customHeight="1">
      <c r="A37" s="331" t="s">
        <v>102</v>
      </c>
      <c r="B37" s="201"/>
      <c r="C37" s="182" t="s">
        <v>81</v>
      </c>
      <c r="D37" s="177">
        <v>75</v>
      </c>
      <c r="E37" s="178">
        <v>4</v>
      </c>
      <c r="F37" s="178">
        <v>11</v>
      </c>
      <c r="G37" s="178">
        <v>5</v>
      </c>
      <c r="H37" s="178">
        <v>5</v>
      </c>
      <c r="I37" s="178">
        <v>6</v>
      </c>
      <c r="J37" s="178">
        <v>7</v>
      </c>
      <c r="K37" s="179">
        <v>11</v>
      </c>
      <c r="L37" s="180">
        <v>4</v>
      </c>
      <c r="M37" s="7">
        <f t="shared" si="3"/>
        <v>128</v>
      </c>
    </row>
    <row r="38" spans="1:13" ht="34.5" customHeight="1" thickBot="1">
      <c r="A38" s="332" t="s">
        <v>89</v>
      </c>
      <c r="B38" s="203"/>
      <c r="C38" s="184" t="s">
        <v>82</v>
      </c>
      <c r="D38" s="185">
        <v>44</v>
      </c>
      <c r="E38" s="186">
        <v>3</v>
      </c>
      <c r="F38" s="186">
        <v>7</v>
      </c>
      <c r="G38" s="186">
        <v>4</v>
      </c>
      <c r="H38" s="186">
        <v>4</v>
      </c>
      <c r="I38" s="186">
        <v>3</v>
      </c>
      <c r="J38" s="186">
        <v>1</v>
      </c>
      <c r="K38" s="187">
        <v>4</v>
      </c>
      <c r="L38" s="188">
        <v>2</v>
      </c>
      <c r="M38" s="154">
        <f t="shared" si="3"/>
        <v>72</v>
      </c>
    </row>
    <row r="39" spans="1:13" ht="34.5" customHeight="1">
      <c r="A39" s="331" t="s">
        <v>101</v>
      </c>
      <c r="B39" s="201"/>
      <c r="C39" s="182" t="s">
        <v>81</v>
      </c>
      <c r="D39" s="177">
        <v>43</v>
      </c>
      <c r="E39" s="178">
        <v>10</v>
      </c>
      <c r="F39" s="178">
        <v>5</v>
      </c>
      <c r="G39" s="178">
        <v>8</v>
      </c>
      <c r="H39" s="178">
        <v>7</v>
      </c>
      <c r="I39" s="178">
        <v>5</v>
      </c>
      <c r="J39" s="178">
        <v>7</v>
      </c>
      <c r="K39" s="179">
        <v>8</v>
      </c>
      <c r="L39" s="180">
        <v>5</v>
      </c>
      <c r="M39" s="7">
        <f t="shared" si="3"/>
        <v>98</v>
      </c>
    </row>
    <row r="40" spans="1:13" ht="34.5" customHeight="1" thickBot="1">
      <c r="A40" s="332" t="s">
        <v>89</v>
      </c>
      <c r="B40" s="203"/>
      <c r="C40" s="184" t="s">
        <v>82</v>
      </c>
      <c r="D40" s="185">
        <v>26</v>
      </c>
      <c r="E40" s="186">
        <v>6</v>
      </c>
      <c r="F40" s="186">
        <v>4</v>
      </c>
      <c r="G40" s="186">
        <v>3</v>
      </c>
      <c r="H40" s="186">
        <v>2</v>
      </c>
      <c r="I40" s="186">
        <v>3</v>
      </c>
      <c r="J40" s="186">
        <v>4</v>
      </c>
      <c r="K40" s="187">
        <v>3</v>
      </c>
      <c r="L40" s="188">
        <v>2</v>
      </c>
      <c r="M40" s="154">
        <f t="shared" si="3"/>
        <v>53</v>
      </c>
    </row>
    <row r="41" spans="1:13" ht="34.5" customHeight="1">
      <c r="A41" s="331" t="s">
        <v>103</v>
      </c>
      <c r="B41" s="201"/>
      <c r="C41" s="182" t="s">
        <v>81</v>
      </c>
      <c r="D41" s="177">
        <v>21</v>
      </c>
      <c r="E41" s="178">
        <v>2</v>
      </c>
      <c r="F41" s="178">
        <v>1</v>
      </c>
      <c r="G41" s="178">
        <v>5</v>
      </c>
      <c r="H41" s="178">
        <v>2</v>
      </c>
      <c r="I41" s="178">
        <v>1</v>
      </c>
      <c r="J41" s="178">
        <v>4</v>
      </c>
      <c r="K41" s="179">
        <v>5</v>
      </c>
      <c r="L41" s="180">
        <v>3</v>
      </c>
      <c r="M41" s="7">
        <f t="shared" si="3"/>
        <v>44</v>
      </c>
    </row>
    <row r="42" spans="1:13" ht="34.5" customHeight="1" thickBot="1">
      <c r="A42" s="332"/>
      <c r="B42" s="203"/>
      <c r="C42" s="184" t="s">
        <v>82</v>
      </c>
      <c r="D42" s="185">
        <v>13</v>
      </c>
      <c r="E42" s="186">
        <v>1</v>
      </c>
      <c r="F42" s="186">
        <v>0</v>
      </c>
      <c r="G42" s="186">
        <v>1</v>
      </c>
      <c r="H42" s="186">
        <v>1</v>
      </c>
      <c r="I42" s="186">
        <v>1</v>
      </c>
      <c r="J42" s="186">
        <v>2</v>
      </c>
      <c r="K42" s="187">
        <v>1</v>
      </c>
      <c r="L42" s="188">
        <v>1</v>
      </c>
      <c r="M42" s="154">
        <f t="shared" si="3"/>
        <v>21</v>
      </c>
    </row>
  </sheetData>
  <sheetProtection/>
  <mergeCells count="6">
    <mergeCell ref="A9:C9"/>
    <mergeCell ref="A10:C10"/>
    <mergeCell ref="A1:M1"/>
    <mergeCell ref="A3:C3"/>
    <mergeCell ref="A4:C4"/>
    <mergeCell ref="A2:C2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J29" sqref="J29"/>
    </sheetView>
  </sheetViews>
  <sheetFormatPr defaultColWidth="9.00390625" defaultRowHeight="12.75"/>
  <cols>
    <col min="1" max="1" width="23.625" style="8" customWidth="1"/>
    <col min="2" max="16" width="9.75390625" style="8" customWidth="1"/>
    <col min="17" max="16384" width="9.125" style="8" customWidth="1"/>
  </cols>
  <sheetData>
    <row r="1" spans="1:13" ht="49.5" customHeight="1" thickBot="1">
      <c r="A1" s="216" t="s">
        <v>79</v>
      </c>
      <c r="B1" s="216"/>
      <c r="C1" s="216"/>
      <c r="D1" s="216"/>
      <c r="E1" s="216"/>
      <c r="F1" s="217"/>
      <c r="G1" s="217"/>
      <c r="H1" s="217"/>
      <c r="I1" s="217"/>
      <c r="J1" s="217"/>
      <c r="K1" s="217"/>
      <c r="L1" s="217"/>
      <c r="M1" s="217"/>
    </row>
    <row r="2" spans="1:13" ht="27" customHeight="1" thickBot="1">
      <c r="A2" s="218" t="s">
        <v>15</v>
      </c>
      <c r="B2" s="220" t="s">
        <v>16</v>
      </c>
      <c r="C2" s="222" t="s">
        <v>17</v>
      </c>
      <c r="D2" s="223"/>
      <c r="E2" s="223"/>
      <c r="F2" s="223"/>
      <c r="G2" s="223"/>
      <c r="H2" s="224"/>
      <c r="I2" s="225" t="s">
        <v>18</v>
      </c>
      <c r="J2" s="226"/>
      <c r="K2" s="226"/>
      <c r="L2" s="226"/>
      <c r="M2" s="227"/>
    </row>
    <row r="3" spans="1:13" ht="56.25" customHeight="1" thickBot="1">
      <c r="A3" s="219"/>
      <c r="B3" s="221"/>
      <c r="C3" s="9" t="s">
        <v>19</v>
      </c>
      <c r="D3" s="10" t="s">
        <v>20</v>
      </c>
      <c r="E3" s="11" t="s">
        <v>21</v>
      </c>
      <c r="F3" s="10" t="s">
        <v>22</v>
      </c>
      <c r="G3" s="12" t="s">
        <v>23</v>
      </c>
      <c r="H3" s="13" t="s">
        <v>24</v>
      </c>
      <c r="I3" s="14" t="s">
        <v>25</v>
      </c>
      <c r="J3" s="15" t="s">
        <v>26</v>
      </c>
      <c r="K3" s="16" t="s">
        <v>27</v>
      </c>
      <c r="L3" s="16" t="s">
        <v>28</v>
      </c>
      <c r="M3" s="17" t="s">
        <v>29</v>
      </c>
    </row>
    <row r="4" spans="1:16" s="26" customFormat="1" ht="27" customHeight="1">
      <c r="A4" s="18" t="s">
        <v>30</v>
      </c>
      <c r="B4" s="19">
        <f aca="true" t="shared" si="0" ref="B4:B21">C4+D4+E4+F4+G4+H4</f>
        <v>1084</v>
      </c>
      <c r="C4" s="20">
        <v>205</v>
      </c>
      <c r="D4" s="21">
        <v>341</v>
      </c>
      <c r="E4" s="21">
        <v>210</v>
      </c>
      <c r="F4" s="21">
        <v>266</v>
      </c>
      <c r="G4" s="21">
        <v>55</v>
      </c>
      <c r="H4" s="22">
        <v>7</v>
      </c>
      <c r="I4" s="23">
        <v>153</v>
      </c>
      <c r="J4" s="24">
        <v>280</v>
      </c>
      <c r="K4" s="24">
        <v>125</v>
      </c>
      <c r="L4" s="24">
        <v>250</v>
      </c>
      <c r="M4" s="25">
        <v>276</v>
      </c>
      <c r="P4" s="27">
        <f aca="true" t="shared" si="1" ref="P4:P23">I4+J4+K4+L4+M4</f>
        <v>1084</v>
      </c>
    </row>
    <row r="5" spans="1:16" s="34" customFormat="1" ht="17.25" customHeight="1">
      <c r="A5" s="28" t="s">
        <v>31</v>
      </c>
      <c r="B5" s="29">
        <f t="shared" si="0"/>
        <v>741</v>
      </c>
      <c r="C5" s="30">
        <v>138</v>
      </c>
      <c r="D5" s="31">
        <v>255</v>
      </c>
      <c r="E5" s="31">
        <v>143</v>
      </c>
      <c r="F5" s="31">
        <v>184</v>
      </c>
      <c r="G5" s="31">
        <v>21</v>
      </c>
      <c r="H5" s="32">
        <v>0</v>
      </c>
      <c r="I5" s="33">
        <v>123</v>
      </c>
      <c r="J5" s="31">
        <v>207</v>
      </c>
      <c r="K5" s="31">
        <v>104</v>
      </c>
      <c r="L5" s="31">
        <v>140</v>
      </c>
      <c r="M5" s="32">
        <v>167</v>
      </c>
      <c r="P5" s="35">
        <f t="shared" si="1"/>
        <v>741</v>
      </c>
    </row>
    <row r="6" spans="1:16" s="26" customFormat="1" ht="27" customHeight="1">
      <c r="A6" s="36" t="s">
        <v>32</v>
      </c>
      <c r="B6" s="37">
        <f t="shared" si="0"/>
        <v>278</v>
      </c>
      <c r="C6" s="38">
        <v>70</v>
      </c>
      <c r="D6" s="39">
        <v>94</v>
      </c>
      <c r="E6" s="39">
        <v>55</v>
      </c>
      <c r="F6" s="39">
        <v>44</v>
      </c>
      <c r="G6" s="39">
        <v>14</v>
      </c>
      <c r="H6" s="40">
        <v>1</v>
      </c>
      <c r="I6" s="41">
        <v>12</v>
      </c>
      <c r="J6" s="39">
        <v>55</v>
      </c>
      <c r="K6" s="39">
        <v>12</v>
      </c>
      <c r="L6" s="39">
        <v>89</v>
      </c>
      <c r="M6" s="40">
        <v>110</v>
      </c>
      <c r="P6" s="27">
        <f t="shared" si="1"/>
        <v>278</v>
      </c>
    </row>
    <row r="7" spans="1:16" s="34" customFormat="1" ht="17.25" customHeight="1">
      <c r="A7" s="28" t="s">
        <v>31</v>
      </c>
      <c r="B7" s="29">
        <f t="shared" si="0"/>
        <v>184</v>
      </c>
      <c r="C7" s="30">
        <v>48</v>
      </c>
      <c r="D7" s="31">
        <v>67</v>
      </c>
      <c r="E7" s="31">
        <v>38</v>
      </c>
      <c r="F7" s="31">
        <v>28</v>
      </c>
      <c r="G7" s="31">
        <v>3</v>
      </c>
      <c r="H7" s="32">
        <v>0</v>
      </c>
      <c r="I7" s="33">
        <v>11</v>
      </c>
      <c r="J7" s="31">
        <v>43</v>
      </c>
      <c r="K7" s="31">
        <v>10</v>
      </c>
      <c r="L7" s="31">
        <v>58</v>
      </c>
      <c r="M7" s="32">
        <v>62</v>
      </c>
      <c r="P7" s="35">
        <f t="shared" si="1"/>
        <v>184</v>
      </c>
    </row>
    <row r="8" spans="1:16" s="26" customFormat="1" ht="27" customHeight="1">
      <c r="A8" s="36" t="s">
        <v>33</v>
      </c>
      <c r="B8" s="37">
        <f t="shared" si="0"/>
        <v>204</v>
      </c>
      <c r="C8" s="38">
        <v>60</v>
      </c>
      <c r="D8" s="39">
        <v>60</v>
      </c>
      <c r="E8" s="39">
        <v>31</v>
      </c>
      <c r="F8" s="39">
        <v>36</v>
      </c>
      <c r="G8" s="39">
        <v>12</v>
      </c>
      <c r="H8" s="40">
        <v>5</v>
      </c>
      <c r="I8" s="41">
        <v>17</v>
      </c>
      <c r="J8" s="39">
        <v>53</v>
      </c>
      <c r="K8" s="39">
        <v>20</v>
      </c>
      <c r="L8" s="39">
        <v>46</v>
      </c>
      <c r="M8" s="40">
        <v>68</v>
      </c>
      <c r="P8" s="27">
        <f t="shared" si="1"/>
        <v>204</v>
      </c>
    </row>
    <row r="9" spans="1:16" s="34" customFormat="1" ht="17.25" customHeight="1">
      <c r="A9" s="28" t="s">
        <v>31</v>
      </c>
      <c r="B9" s="29">
        <f t="shared" si="0"/>
        <v>128</v>
      </c>
      <c r="C9" s="30">
        <v>42</v>
      </c>
      <c r="D9" s="31">
        <v>45</v>
      </c>
      <c r="E9" s="31">
        <v>20</v>
      </c>
      <c r="F9" s="31">
        <v>19</v>
      </c>
      <c r="G9" s="31">
        <v>2</v>
      </c>
      <c r="H9" s="32">
        <v>0</v>
      </c>
      <c r="I9" s="33">
        <v>14</v>
      </c>
      <c r="J9" s="31">
        <v>40</v>
      </c>
      <c r="K9" s="31">
        <v>15</v>
      </c>
      <c r="L9" s="31">
        <v>20</v>
      </c>
      <c r="M9" s="32">
        <v>39</v>
      </c>
      <c r="P9" s="35">
        <f t="shared" si="1"/>
        <v>128</v>
      </c>
    </row>
    <row r="10" spans="1:16" s="26" customFormat="1" ht="27" customHeight="1">
      <c r="A10" s="36" t="s">
        <v>34</v>
      </c>
      <c r="B10" s="37">
        <f t="shared" si="0"/>
        <v>167</v>
      </c>
      <c r="C10" s="38">
        <v>55</v>
      </c>
      <c r="D10" s="39">
        <v>58</v>
      </c>
      <c r="E10" s="39">
        <v>23</v>
      </c>
      <c r="F10" s="39">
        <v>28</v>
      </c>
      <c r="G10" s="39">
        <v>0</v>
      </c>
      <c r="H10" s="40">
        <v>3</v>
      </c>
      <c r="I10" s="41">
        <v>19</v>
      </c>
      <c r="J10" s="39">
        <v>40</v>
      </c>
      <c r="K10" s="39">
        <v>11</v>
      </c>
      <c r="L10" s="39">
        <v>49</v>
      </c>
      <c r="M10" s="40">
        <v>48</v>
      </c>
      <c r="P10" s="27">
        <f t="shared" si="1"/>
        <v>167</v>
      </c>
    </row>
    <row r="11" spans="1:16" s="34" customFormat="1" ht="17.25" customHeight="1">
      <c r="A11" s="28" t="s">
        <v>31</v>
      </c>
      <c r="B11" s="29">
        <f t="shared" si="0"/>
        <v>114</v>
      </c>
      <c r="C11" s="30">
        <v>41</v>
      </c>
      <c r="D11" s="31">
        <v>42</v>
      </c>
      <c r="E11" s="31">
        <v>14</v>
      </c>
      <c r="F11" s="31">
        <v>17</v>
      </c>
      <c r="G11" s="31">
        <v>0</v>
      </c>
      <c r="H11" s="32">
        <v>0</v>
      </c>
      <c r="I11" s="33">
        <v>16</v>
      </c>
      <c r="J11" s="31">
        <v>25</v>
      </c>
      <c r="K11" s="31">
        <v>10</v>
      </c>
      <c r="L11" s="31">
        <v>37</v>
      </c>
      <c r="M11" s="32">
        <v>26</v>
      </c>
      <c r="P11" s="35">
        <f t="shared" si="1"/>
        <v>114</v>
      </c>
    </row>
    <row r="12" spans="1:16" s="26" customFormat="1" ht="27" customHeight="1">
      <c r="A12" s="36" t="s">
        <v>35</v>
      </c>
      <c r="B12" s="37">
        <f t="shared" si="0"/>
        <v>159</v>
      </c>
      <c r="C12" s="38">
        <v>34</v>
      </c>
      <c r="D12" s="39">
        <v>55</v>
      </c>
      <c r="E12" s="39">
        <v>22</v>
      </c>
      <c r="F12" s="39">
        <v>39</v>
      </c>
      <c r="G12" s="39">
        <v>8</v>
      </c>
      <c r="H12" s="40">
        <v>1</v>
      </c>
      <c r="I12" s="41">
        <v>2</v>
      </c>
      <c r="J12" s="39">
        <v>34</v>
      </c>
      <c r="K12" s="39">
        <v>13</v>
      </c>
      <c r="L12" s="39">
        <v>55</v>
      </c>
      <c r="M12" s="40">
        <v>55</v>
      </c>
      <c r="P12" s="27">
        <f t="shared" si="1"/>
        <v>159</v>
      </c>
    </row>
    <row r="13" spans="1:16" s="34" customFormat="1" ht="17.25" customHeight="1">
      <c r="A13" s="28" t="s">
        <v>31</v>
      </c>
      <c r="B13" s="29">
        <f t="shared" si="0"/>
        <v>92</v>
      </c>
      <c r="C13" s="30">
        <v>23</v>
      </c>
      <c r="D13" s="31">
        <v>30</v>
      </c>
      <c r="E13" s="31">
        <v>13</v>
      </c>
      <c r="F13" s="31">
        <v>22</v>
      </c>
      <c r="G13" s="31">
        <v>4</v>
      </c>
      <c r="H13" s="32">
        <v>0</v>
      </c>
      <c r="I13" s="33">
        <v>1</v>
      </c>
      <c r="J13" s="31">
        <v>24</v>
      </c>
      <c r="K13" s="31">
        <v>8</v>
      </c>
      <c r="L13" s="31">
        <v>32</v>
      </c>
      <c r="M13" s="32">
        <v>27</v>
      </c>
      <c r="P13" s="35">
        <f t="shared" si="1"/>
        <v>92</v>
      </c>
    </row>
    <row r="14" spans="1:16" s="26" customFormat="1" ht="27" customHeight="1">
      <c r="A14" s="36" t="s">
        <v>36</v>
      </c>
      <c r="B14" s="37">
        <f t="shared" si="0"/>
        <v>180</v>
      </c>
      <c r="C14" s="38">
        <v>41</v>
      </c>
      <c r="D14" s="39">
        <v>62</v>
      </c>
      <c r="E14" s="39">
        <v>39</v>
      </c>
      <c r="F14" s="39">
        <v>28</v>
      </c>
      <c r="G14" s="39">
        <v>7</v>
      </c>
      <c r="H14" s="40">
        <v>3</v>
      </c>
      <c r="I14" s="41">
        <v>14</v>
      </c>
      <c r="J14" s="39">
        <v>46</v>
      </c>
      <c r="K14" s="39">
        <v>13</v>
      </c>
      <c r="L14" s="39">
        <v>51</v>
      </c>
      <c r="M14" s="40">
        <v>56</v>
      </c>
      <c r="P14" s="27">
        <f t="shared" si="1"/>
        <v>180</v>
      </c>
    </row>
    <row r="15" spans="1:16" s="34" customFormat="1" ht="17.25" customHeight="1">
      <c r="A15" s="28" t="s">
        <v>31</v>
      </c>
      <c r="B15" s="29">
        <f t="shared" si="0"/>
        <v>141</v>
      </c>
      <c r="C15" s="30">
        <v>35</v>
      </c>
      <c r="D15" s="31">
        <v>50</v>
      </c>
      <c r="E15" s="31">
        <v>31</v>
      </c>
      <c r="F15" s="31">
        <v>21</v>
      </c>
      <c r="G15" s="31">
        <v>4</v>
      </c>
      <c r="H15" s="32">
        <v>0</v>
      </c>
      <c r="I15" s="33">
        <v>13</v>
      </c>
      <c r="J15" s="31">
        <v>40</v>
      </c>
      <c r="K15" s="31">
        <v>12</v>
      </c>
      <c r="L15" s="31">
        <v>40</v>
      </c>
      <c r="M15" s="32">
        <v>36</v>
      </c>
      <c r="P15" s="35">
        <f t="shared" si="1"/>
        <v>141</v>
      </c>
    </row>
    <row r="16" spans="1:16" s="26" customFormat="1" ht="27" customHeight="1">
      <c r="A16" s="36" t="s">
        <v>37</v>
      </c>
      <c r="B16" s="37">
        <f t="shared" si="0"/>
        <v>550</v>
      </c>
      <c r="C16" s="38">
        <v>139</v>
      </c>
      <c r="D16" s="39">
        <v>165</v>
      </c>
      <c r="E16" s="39">
        <v>129</v>
      </c>
      <c r="F16" s="39">
        <v>94</v>
      </c>
      <c r="G16" s="39">
        <v>18</v>
      </c>
      <c r="H16" s="40">
        <v>5</v>
      </c>
      <c r="I16" s="41">
        <v>39</v>
      </c>
      <c r="J16" s="39">
        <v>130</v>
      </c>
      <c r="K16" s="39">
        <v>34</v>
      </c>
      <c r="L16" s="39">
        <v>168</v>
      </c>
      <c r="M16" s="40">
        <v>179</v>
      </c>
      <c r="P16" s="27">
        <f t="shared" si="1"/>
        <v>550</v>
      </c>
    </row>
    <row r="17" spans="1:16" s="34" customFormat="1" ht="17.25" customHeight="1">
      <c r="A17" s="28" t="s">
        <v>31</v>
      </c>
      <c r="B17" s="29">
        <f t="shared" si="0"/>
        <v>360</v>
      </c>
      <c r="C17" s="30">
        <v>91</v>
      </c>
      <c r="D17" s="31">
        <v>102</v>
      </c>
      <c r="E17" s="31">
        <v>95</v>
      </c>
      <c r="F17" s="31">
        <v>62</v>
      </c>
      <c r="G17" s="31">
        <v>10</v>
      </c>
      <c r="H17" s="32">
        <v>0</v>
      </c>
      <c r="I17" s="33">
        <v>35</v>
      </c>
      <c r="J17" s="31">
        <v>91</v>
      </c>
      <c r="K17" s="31">
        <v>28</v>
      </c>
      <c r="L17" s="31">
        <v>112</v>
      </c>
      <c r="M17" s="32">
        <v>94</v>
      </c>
      <c r="P17" s="35">
        <f t="shared" si="1"/>
        <v>360</v>
      </c>
    </row>
    <row r="18" spans="1:16" s="26" customFormat="1" ht="27" customHeight="1">
      <c r="A18" s="36" t="s">
        <v>38</v>
      </c>
      <c r="B18" s="37">
        <f t="shared" si="0"/>
        <v>241</v>
      </c>
      <c r="C18" s="38">
        <v>61</v>
      </c>
      <c r="D18" s="39">
        <v>73</v>
      </c>
      <c r="E18" s="39">
        <v>45</v>
      </c>
      <c r="F18" s="39">
        <v>47</v>
      </c>
      <c r="G18" s="39">
        <v>14</v>
      </c>
      <c r="H18" s="40">
        <v>1</v>
      </c>
      <c r="I18" s="41">
        <v>23</v>
      </c>
      <c r="J18" s="39">
        <v>49</v>
      </c>
      <c r="K18" s="39">
        <v>22</v>
      </c>
      <c r="L18" s="39">
        <v>68</v>
      </c>
      <c r="M18" s="40">
        <v>79</v>
      </c>
      <c r="P18" s="27">
        <f t="shared" si="1"/>
        <v>241</v>
      </c>
    </row>
    <row r="19" spans="1:16" s="34" customFormat="1" ht="17.25" customHeight="1">
      <c r="A19" s="28" t="s">
        <v>31</v>
      </c>
      <c r="B19" s="29">
        <f t="shared" si="0"/>
        <v>163</v>
      </c>
      <c r="C19" s="30">
        <v>42</v>
      </c>
      <c r="D19" s="31">
        <v>62</v>
      </c>
      <c r="E19" s="31">
        <v>29</v>
      </c>
      <c r="F19" s="31">
        <v>26</v>
      </c>
      <c r="G19" s="31">
        <v>4</v>
      </c>
      <c r="H19" s="32">
        <v>0</v>
      </c>
      <c r="I19" s="33">
        <v>20</v>
      </c>
      <c r="J19" s="31">
        <v>41</v>
      </c>
      <c r="K19" s="31">
        <v>16</v>
      </c>
      <c r="L19" s="31">
        <v>47</v>
      </c>
      <c r="M19" s="32">
        <v>39</v>
      </c>
      <c r="P19" s="35">
        <f t="shared" si="1"/>
        <v>163</v>
      </c>
    </row>
    <row r="20" spans="1:16" s="26" customFormat="1" ht="27" customHeight="1">
      <c r="A20" s="36" t="s">
        <v>39</v>
      </c>
      <c r="B20" s="37">
        <f t="shared" si="0"/>
        <v>296</v>
      </c>
      <c r="C20" s="38">
        <v>79</v>
      </c>
      <c r="D20" s="39">
        <v>103</v>
      </c>
      <c r="E20" s="39">
        <v>58</v>
      </c>
      <c r="F20" s="39">
        <v>48</v>
      </c>
      <c r="G20" s="39">
        <v>7</v>
      </c>
      <c r="H20" s="40">
        <v>1</v>
      </c>
      <c r="I20" s="41">
        <v>36</v>
      </c>
      <c r="J20" s="39">
        <v>61</v>
      </c>
      <c r="K20" s="39">
        <v>23</v>
      </c>
      <c r="L20" s="39">
        <v>93</v>
      </c>
      <c r="M20" s="40">
        <v>83</v>
      </c>
      <c r="P20" s="27">
        <f t="shared" si="1"/>
        <v>296</v>
      </c>
    </row>
    <row r="21" spans="1:16" s="34" customFormat="1" ht="17.25" customHeight="1" thickBot="1">
      <c r="A21" s="42" t="s">
        <v>31</v>
      </c>
      <c r="B21" s="29">
        <f t="shared" si="0"/>
        <v>208</v>
      </c>
      <c r="C21" s="43">
        <v>59</v>
      </c>
      <c r="D21" s="44">
        <v>72</v>
      </c>
      <c r="E21" s="44">
        <v>40</v>
      </c>
      <c r="F21" s="44">
        <v>36</v>
      </c>
      <c r="G21" s="44">
        <v>1</v>
      </c>
      <c r="H21" s="45">
        <v>0</v>
      </c>
      <c r="I21" s="46">
        <v>27</v>
      </c>
      <c r="J21" s="44">
        <v>43</v>
      </c>
      <c r="K21" s="44">
        <v>21</v>
      </c>
      <c r="L21" s="44">
        <v>67</v>
      </c>
      <c r="M21" s="45">
        <v>50</v>
      </c>
      <c r="P21" s="35">
        <f t="shared" si="1"/>
        <v>208</v>
      </c>
    </row>
    <row r="22" spans="1:16" s="26" customFormat="1" ht="30" customHeight="1">
      <c r="A22" s="47" t="s">
        <v>40</v>
      </c>
      <c r="B22" s="48">
        <f aca="true" t="shared" si="2" ref="B22:M23">B4+B6+B8+B10+B12+B14+B16+B18+B20</f>
        <v>3159</v>
      </c>
      <c r="C22" s="49">
        <f t="shared" si="2"/>
        <v>744</v>
      </c>
      <c r="D22" s="50">
        <f t="shared" si="2"/>
        <v>1011</v>
      </c>
      <c r="E22" s="50">
        <f t="shared" si="2"/>
        <v>612</v>
      </c>
      <c r="F22" s="50">
        <f t="shared" si="2"/>
        <v>630</v>
      </c>
      <c r="G22" s="50">
        <f t="shared" si="2"/>
        <v>135</v>
      </c>
      <c r="H22" s="51">
        <f t="shared" si="2"/>
        <v>27</v>
      </c>
      <c r="I22" s="52">
        <f t="shared" si="2"/>
        <v>315</v>
      </c>
      <c r="J22" s="50">
        <f t="shared" si="2"/>
        <v>748</v>
      </c>
      <c r="K22" s="50">
        <f t="shared" si="2"/>
        <v>273</v>
      </c>
      <c r="L22" s="50">
        <f t="shared" si="2"/>
        <v>869</v>
      </c>
      <c r="M22" s="51">
        <f t="shared" si="2"/>
        <v>954</v>
      </c>
      <c r="O22" s="53"/>
      <c r="P22" s="27">
        <f t="shared" si="1"/>
        <v>3159</v>
      </c>
    </row>
    <row r="23" spans="1:16" s="34" customFormat="1" ht="17.25" customHeight="1" thickBot="1">
      <c r="A23" s="54" t="s">
        <v>31</v>
      </c>
      <c r="B23" s="55">
        <f t="shared" si="2"/>
        <v>2131</v>
      </c>
      <c r="C23" s="56">
        <f t="shared" si="2"/>
        <v>519</v>
      </c>
      <c r="D23" s="57">
        <f t="shared" si="2"/>
        <v>725</v>
      </c>
      <c r="E23" s="57">
        <f t="shared" si="2"/>
        <v>423</v>
      </c>
      <c r="F23" s="57">
        <f t="shared" si="2"/>
        <v>415</v>
      </c>
      <c r="G23" s="57">
        <f t="shared" si="2"/>
        <v>49</v>
      </c>
      <c r="H23" s="58">
        <f t="shared" si="2"/>
        <v>0</v>
      </c>
      <c r="I23" s="59">
        <f t="shared" si="2"/>
        <v>260</v>
      </c>
      <c r="J23" s="57">
        <f t="shared" si="2"/>
        <v>554</v>
      </c>
      <c r="K23" s="57">
        <f t="shared" si="2"/>
        <v>224</v>
      </c>
      <c r="L23" s="57">
        <f t="shared" si="2"/>
        <v>553</v>
      </c>
      <c r="M23" s="58">
        <f t="shared" si="2"/>
        <v>540</v>
      </c>
      <c r="O23" s="53"/>
      <c r="P23" s="35">
        <f t="shared" si="1"/>
        <v>2131</v>
      </c>
    </row>
    <row r="24" spans="1:2" ht="33" customHeight="1" thickBot="1">
      <c r="A24" s="60"/>
      <c r="B24" s="61"/>
    </row>
    <row r="25" spans="1:16" ht="27" customHeight="1" thickBot="1">
      <c r="A25" s="228" t="s">
        <v>15</v>
      </c>
      <c r="B25" s="218" t="s">
        <v>16</v>
      </c>
      <c r="C25" s="222" t="s">
        <v>41</v>
      </c>
      <c r="D25" s="223"/>
      <c r="E25" s="223"/>
      <c r="F25" s="223"/>
      <c r="G25" s="223"/>
      <c r="H25" s="223"/>
      <c r="I25" s="224"/>
      <c r="J25" s="222" t="s">
        <v>42</v>
      </c>
      <c r="K25" s="223"/>
      <c r="L25" s="223"/>
      <c r="M25" s="223"/>
      <c r="N25" s="223"/>
      <c r="O25" s="224"/>
      <c r="P25" s="62"/>
    </row>
    <row r="26" spans="1:15" ht="47.25" customHeight="1" thickBot="1">
      <c r="A26" s="229"/>
      <c r="B26" s="219"/>
      <c r="C26" s="63" t="s">
        <v>43</v>
      </c>
      <c r="D26" s="64" t="s">
        <v>44</v>
      </c>
      <c r="E26" s="64" t="s">
        <v>45</v>
      </c>
      <c r="F26" s="64" t="s">
        <v>46</v>
      </c>
      <c r="G26" s="64" t="s">
        <v>47</v>
      </c>
      <c r="H26" s="64" t="s">
        <v>48</v>
      </c>
      <c r="I26" s="65" t="s">
        <v>49</v>
      </c>
      <c r="J26" s="66" t="s">
        <v>50</v>
      </c>
      <c r="K26" s="67" t="s">
        <v>51</v>
      </c>
      <c r="L26" s="67" t="s">
        <v>52</v>
      </c>
      <c r="M26" s="67" t="s">
        <v>53</v>
      </c>
      <c r="N26" s="67" t="s">
        <v>54</v>
      </c>
      <c r="O26" s="68" t="s">
        <v>55</v>
      </c>
    </row>
    <row r="27" spans="1:16" s="26" customFormat="1" ht="27" customHeight="1">
      <c r="A27" s="18" t="s">
        <v>30</v>
      </c>
      <c r="B27" s="69">
        <f aca="true" t="shared" si="3" ref="B27:B44">C27+D27+E27+F27+G27+H27+I27</f>
        <v>1085</v>
      </c>
      <c r="C27" s="70">
        <v>171</v>
      </c>
      <c r="D27" s="71">
        <v>275</v>
      </c>
      <c r="E27" s="71">
        <v>160</v>
      </c>
      <c r="F27" s="71">
        <v>179</v>
      </c>
      <c r="G27" s="71">
        <v>119</v>
      </c>
      <c r="H27" s="71">
        <v>30</v>
      </c>
      <c r="I27" s="72">
        <v>151</v>
      </c>
      <c r="J27" s="73">
        <v>308</v>
      </c>
      <c r="K27" s="74">
        <v>280</v>
      </c>
      <c r="L27" s="74">
        <v>152</v>
      </c>
      <c r="M27" s="74">
        <v>94</v>
      </c>
      <c r="N27" s="74">
        <v>65</v>
      </c>
      <c r="O27" s="75">
        <v>186</v>
      </c>
      <c r="P27" s="76">
        <f aca="true" t="shared" si="4" ref="P27:P46">SUM(J27:O27)</f>
        <v>1085</v>
      </c>
    </row>
    <row r="28" spans="1:16" s="34" customFormat="1" ht="16.5" customHeight="1">
      <c r="A28" s="28" t="s">
        <v>31</v>
      </c>
      <c r="B28" s="77">
        <f t="shared" si="3"/>
        <v>742</v>
      </c>
      <c r="C28" s="78">
        <v>136</v>
      </c>
      <c r="D28" s="79">
        <v>192</v>
      </c>
      <c r="E28" s="79">
        <v>103</v>
      </c>
      <c r="F28" s="79">
        <v>118</v>
      </c>
      <c r="G28" s="79">
        <v>74</v>
      </c>
      <c r="H28" s="79">
        <v>8</v>
      </c>
      <c r="I28" s="80">
        <v>111</v>
      </c>
      <c r="J28" s="78">
        <v>190</v>
      </c>
      <c r="K28" s="79">
        <v>166</v>
      </c>
      <c r="L28" s="79">
        <v>109</v>
      </c>
      <c r="M28" s="79">
        <v>74</v>
      </c>
      <c r="N28" s="79">
        <v>49</v>
      </c>
      <c r="O28" s="81">
        <v>154</v>
      </c>
      <c r="P28" s="82">
        <f t="shared" si="4"/>
        <v>742</v>
      </c>
    </row>
    <row r="29" spans="1:16" s="26" customFormat="1" ht="27" customHeight="1">
      <c r="A29" s="36" t="s">
        <v>32</v>
      </c>
      <c r="B29" s="69">
        <f t="shared" si="3"/>
        <v>278</v>
      </c>
      <c r="C29" s="83">
        <v>41</v>
      </c>
      <c r="D29" s="84">
        <v>75</v>
      </c>
      <c r="E29" s="84">
        <v>47</v>
      </c>
      <c r="F29" s="84">
        <v>48</v>
      </c>
      <c r="G29" s="84">
        <v>18</v>
      </c>
      <c r="H29" s="84">
        <v>4</v>
      </c>
      <c r="I29" s="85">
        <v>45</v>
      </c>
      <c r="J29" s="83">
        <v>67</v>
      </c>
      <c r="K29" s="84">
        <v>50</v>
      </c>
      <c r="L29" s="84">
        <v>41</v>
      </c>
      <c r="M29" s="84">
        <v>21</v>
      </c>
      <c r="N29" s="84">
        <v>30</v>
      </c>
      <c r="O29" s="86">
        <v>69</v>
      </c>
      <c r="P29" s="76">
        <f t="shared" si="4"/>
        <v>278</v>
      </c>
    </row>
    <row r="30" spans="1:16" s="34" customFormat="1" ht="16.5" customHeight="1">
      <c r="A30" s="28" t="s">
        <v>31</v>
      </c>
      <c r="B30" s="77">
        <f t="shared" si="3"/>
        <v>184</v>
      </c>
      <c r="C30" s="78">
        <v>27</v>
      </c>
      <c r="D30" s="79">
        <v>56</v>
      </c>
      <c r="E30" s="79">
        <v>30</v>
      </c>
      <c r="F30" s="79">
        <v>27</v>
      </c>
      <c r="G30" s="79">
        <v>7</v>
      </c>
      <c r="H30" s="79">
        <v>0</v>
      </c>
      <c r="I30" s="80">
        <v>37</v>
      </c>
      <c r="J30" s="78">
        <v>30</v>
      </c>
      <c r="K30" s="79">
        <v>21</v>
      </c>
      <c r="L30" s="79">
        <v>29</v>
      </c>
      <c r="M30" s="79">
        <v>19</v>
      </c>
      <c r="N30" s="79">
        <v>26</v>
      </c>
      <c r="O30" s="81">
        <v>59</v>
      </c>
      <c r="P30" s="82">
        <f t="shared" si="4"/>
        <v>184</v>
      </c>
    </row>
    <row r="31" spans="1:16" s="26" customFormat="1" ht="27" customHeight="1">
      <c r="A31" s="36" t="s">
        <v>33</v>
      </c>
      <c r="B31" s="69">
        <f t="shared" si="3"/>
        <v>204</v>
      </c>
      <c r="C31" s="83">
        <v>30</v>
      </c>
      <c r="D31" s="84">
        <v>60</v>
      </c>
      <c r="E31" s="84">
        <v>27</v>
      </c>
      <c r="F31" s="84">
        <v>22</v>
      </c>
      <c r="G31" s="84">
        <v>15</v>
      </c>
      <c r="H31" s="84">
        <v>2</v>
      </c>
      <c r="I31" s="85">
        <v>48</v>
      </c>
      <c r="J31" s="83">
        <v>52</v>
      </c>
      <c r="K31" s="84">
        <v>55</v>
      </c>
      <c r="L31" s="84">
        <v>35</v>
      </c>
      <c r="M31" s="84">
        <v>18</v>
      </c>
      <c r="N31" s="84">
        <v>11</v>
      </c>
      <c r="O31" s="86">
        <v>33</v>
      </c>
      <c r="P31" s="76">
        <f t="shared" si="4"/>
        <v>204</v>
      </c>
    </row>
    <row r="32" spans="1:16" s="34" customFormat="1" ht="16.5" customHeight="1">
      <c r="A32" s="28" t="s">
        <v>31</v>
      </c>
      <c r="B32" s="77">
        <f t="shared" si="3"/>
        <v>128</v>
      </c>
      <c r="C32" s="78">
        <v>19</v>
      </c>
      <c r="D32" s="79">
        <v>42</v>
      </c>
      <c r="E32" s="79">
        <v>15</v>
      </c>
      <c r="F32" s="79">
        <v>14</v>
      </c>
      <c r="G32" s="79">
        <v>2</v>
      </c>
      <c r="H32" s="79">
        <v>0</v>
      </c>
      <c r="I32" s="80">
        <v>36</v>
      </c>
      <c r="J32" s="78">
        <v>27</v>
      </c>
      <c r="K32" s="79">
        <v>25</v>
      </c>
      <c r="L32" s="79">
        <v>27</v>
      </c>
      <c r="M32" s="79">
        <v>14</v>
      </c>
      <c r="N32" s="79">
        <v>6</v>
      </c>
      <c r="O32" s="81">
        <v>29</v>
      </c>
      <c r="P32" s="82">
        <f t="shared" si="4"/>
        <v>128</v>
      </c>
    </row>
    <row r="33" spans="1:16" s="26" customFormat="1" ht="27" customHeight="1">
      <c r="A33" s="36" t="s">
        <v>34</v>
      </c>
      <c r="B33" s="69">
        <f t="shared" si="3"/>
        <v>167</v>
      </c>
      <c r="C33" s="83">
        <v>35</v>
      </c>
      <c r="D33" s="84">
        <v>44</v>
      </c>
      <c r="E33" s="84">
        <v>19</v>
      </c>
      <c r="F33" s="84">
        <v>20</v>
      </c>
      <c r="G33" s="84">
        <v>5</v>
      </c>
      <c r="H33" s="84">
        <v>0</v>
      </c>
      <c r="I33" s="85">
        <v>44</v>
      </c>
      <c r="J33" s="83">
        <v>28</v>
      </c>
      <c r="K33" s="84">
        <v>41</v>
      </c>
      <c r="L33" s="84">
        <v>22</v>
      </c>
      <c r="M33" s="84">
        <v>18</v>
      </c>
      <c r="N33" s="84">
        <v>20</v>
      </c>
      <c r="O33" s="86">
        <v>38</v>
      </c>
      <c r="P33" s="76">
        <f t="shared" si="4"/>
        <v>167</v>
      </c>
    </row>
    <row r="34" spans="1:16" s="34" customFormat="1" ht="16.5" customHeight="1">
      <c r="A34" s="28" t="s">
        <v>31</v>
      </c>
      <c r="B34" s="77">
        <f t="shared" si="3"/>
        <v>114</v>
      </c>
      <c r="C34" s="78">
        <v>30</v>
      </c>
      <c r="D34" s="79">
        <v>31</v>
      </c>
      <c r="E34" s="79">
        <v>8</v>
      </c>
      <c r="F34" s="79">
        <v>11</v>
      </c>
      <c r="G34" s="79">
        <v>3</v>
      </c>
      <c r="H34" s="79">
        <v>0</v>
      </c>
      <c r="I34" s="80">
        <v>31</v>
      </c>
      <c r="J34" s="78">
        <v>13</v>
      </c>
      <c r="K34" s="79">
        <v>26</v>
      </c>
      <c r="L34" s="79">
        <v>15</v>
      </c>
      <c r="M34" s="79">
        <v>15</v>
      </c>
      <c r="N34" s="79">
        <v>16</v>
      </c>
      <c r="O34" s="81">
        <v>29</v>
      </c>
      <c r="P34" s="82">
        <f t="shared" si="4"/>
        <v>114</v>
      </c>
    </row>
    <row r="35" spans="1:16" s="26" customFormat="1" ht="27" customHeight="1">
      <c r="A35" s="36" t="s">
        <v>35</v>
      </c>
      <c r="B35" s="69">
        <f t="shared" si="3"/>
        <v>159</v>
      </c>
      <c r="C35" s="83">
        <v>14</v>
      </c>
      <c r="D35" s="84">
        <v>42</v>
      </c>
      <c r="E35" s="84">
        <v>38</v>
      </c>
      <c r="F35" s="84">
        <v>24</v>
      </c>
      <c r="G35" s="84">
        <v>14</v>
      </c>
      <c r="H35" s="84">
        <v>3</v>
      </c>
      <c r="I35" s="85">
        <v>24</v>
      </c>
      <c r="J35" s="83">
        <v>33</v>
      </c>
      <c r="K35" s="84">
        <v>45</v>
      </c>
      <c r="L35" s="84">
        <v>23</v>
      </c>
      <c r="M35" s="84">
        <v>14</v>
      </c>
      <c r="N35" s="84">
        <v>10</v>
      </c>
      <c r="O35" s="86">
        <v>34</v>
      </c>
      <c r="P35" s="76">
        <f t="shared" si="4"/>
        <v>159</v>
      </c>
    </row>
    <row r="36" spans="1:16" s="34" customFormat="1" ht="16.5" customHeight="1">
      <c r="A36" s="28" t="s">
        <v>31</v>
      </c>
      <c r="B36" s="77">
        <f t="shared" si="3"/>
        <v>92</v>
      </c>
      <c r="C36" s="78">
        <v>7</v>
      </c>
      <c r="D36" s="79">
        <v>22</v>
      </c>
      <c r="E36" s="79">
        <v>24</v>
      </c>
      <c r="F36" s="79">
        <v>16</v>
      </c>
      <c r="G36" s="79">
        <v>4</v>
      </c>
      <c r="H36" s="79">
        <v>2</v>
      </c>
      <c r="I36" s="80">
        <v>17</v>
      </c>
      <c r="J36" s="78">
        <v>12</v>
      </c>
      <c r="K36" s="79">
        <v>22</v>
      </c>
      <c r="L36" s="79">
        <v>15</v>
      </c>
      <c r="M36" s="79">
        <v>11</v>
      </c>
      <c r="N36" s="79">
        <v>8</v>
      </c>
      <c r="O36" s="81">
        <v>24</v>
      </c>
      <c r="P36" s="82">
        <f t="shared" si="4"/>
        <v>92</v>
      </c>
    </row>
    <row r="37" spans="1:16" s="26" customFormat="1" ht="27" customHeight="1">
      <c r="A37" s="36" t="s">
        <v>36</v>
      </c>
      <c r="B37" s="69">
        <f t="shared" si="3"/>
        <v>180</v>
      </c>
      <c r="C37" s="83">
        <v>28</v>
      </c>
      <c r="D37" s="84">
        <v>52</v>
      </c>
      <c r="E37" s="84">
        <v>24</v>
      </c>
      <c r="F37" s="84">
        <v>26</v>
      </c>
      <c r="G37" s="84">
        <v>7</v>
      </c>
      <c r="H37" s="84">
        <v>1</v>
      </c>
      <c r="I37" s="85">
        <v>42</v>
      </c>
      <c r="J37" s="83">
        <v>29</v>
      </c>
      <c r="K37" s="84">
        <v>32</v>
      </c>
      <c r="L37" s="84">
        <v>24</v>
      </c>
      <c r="M37" s="84">
        <v>18</v>
      </c>
      <c r="N37" s="84">
        <v>21</v>
      </c>
      <c r="O37" s="86">
        <v>56</v>
      </c>
      <c r="P37" s="76">
        <f t="shared" si="4"/>
        <v>180</v>
      </c>
    </row>
    <row r="38" spans="1:16" s="34" customFormat="1" ht="16.5" customHeight="1">
      <c r="A38" s="28" t="s">
        <v>31</v>
      </c>
      <c r="B38" s="77">
        <f t="shared" si="3"/>
        <v>141</v>
      </c>
      <c r="C38" s="78">
        <v>25</v>
      </c>
      <c r="D38" s="79">
        <v>41</v>
      </c>
      <c r="E38" s="79">
        <v>16</v>
      </c>
      <c r="F38" s="79">
        <v>14</v>
      </c>
      <c r="G38" s="79">
        <v>5</v>
      </c>
      <c r="H38" s="79">
        <v>0</v>
      </c>
      <c r="I38" s="80">
        <v>40</v>
      </c>
      <c r="J38" s="78">
        <v>18</v>
      </c>
      <c r="K38" s="79">
        <v>19</v>
      </c>
      <c r="L38" s="79">
        <v>18</v>
      </c>
      <c r="M38" s="79">
        <v>16</v>
      </c>
      <c r="N38" s="79">
        <v>18</v>
      </c>
      <c r="O38" s="81">
        <v>52</v>
      </c>
      <c r="P38" s="82">
        <f t="shared" si="4"/>
        <v>141</v>
      </c>
    </row>
    <row r="39" spans="1:16" s="26" customFormat="1" ht="27" customHeight="1">
      <c r="A39" s="36" t="s">
        <v>37</v>
      </c>
      <c r="B39" s="69">
        <f t="shared" si="3"/>
        <v>550</v>
      </c>
      <c r="C39" s="83">
        <v>79</v>
      </c>
      <c r="D39" s="84">
        <v>165</v>
      </c>
      <c r="E39" s="84">
        <v>89</v>
      </c>
      <c r="F39" s="84">
        <v>80</v>
      </c>
      <c r="G39" s="84">
        <v>32</v>
      </c>
      <c r="H39" s="84">
        <v>7</v>
      </c>
      <c r="I39" s="85">
        <v>98</v>
      </c>
      <c r="J39" s="83">
        <v>97</v>
      </c>
      <c r="K39" s="84">
        <v>115</v>
      </c>
      <c r="L39" s="84">
        <v>98</v>
      </c>
      <c r="M39" s="84">
        <v>41</v>
      </c>
      <c r="N39" s="84">
        <v>50</v>
      </c>
      <c r="O39" s="86">
        <v>149</v>
      </c>
      <c r="P39" s="76">
        <f t="shared" si="4"/>
        <v>550</v>
      </c>
    </row>
    <row r="40" spans="1:16" s="34" customFormat="1" ht="16.5" customHeight="1">
      <c r="A40" s="28" t="s">
        <v>31</v>
      </c>
      <c r="B40" s="77">
        <f t="shared" si="3"/>
        <v>360</v>
      </c>
      <c r="C40" s="78">
        <v>55</v>
      </c>
      <c r="D40" s="79">
        <v>103</v>
      </c>
      <c r="E40" s="79">
        <v>55</v>
      </c>
      <c r="F40" s="79">
        <v>56</v>
      </c>
      <c r="G40" s="79">
        <v>15</v>
      </c>
      <c r="H40" s="79">
        <v>2</v>
      </c>
      <c r="I40" s="80">
        <v>74</v>
      </c>
      <c r="J40" s="78">
        <v>46</v>
      </c>
      <c r="K40" s="79">
        <v>52</v>
      </c>
      <c r="L40" s="79">
        <v>54</v>
      </c>
      <c r="M40" s="79">
        <v>34</v>
      </c>
      <c r="N40" s="79">
        <v>44</v>
      </c>
      <c r="O40" s="81">
        <v>130</v>
      </c>
      <c r="P40" s="82">
        <f t="shared" si="4"/>
        <v>360</v>
      </c>
    </row>
    <row r="41" spans="1:16" s="26" customFormat="1" ht="27" customHeight="1">
      <c r="A41" s="36" t="s">
        <v>38</v>
      </c>
      <c r="B41" s="69">
        <f t="shared" si="3"/>
        <v>241</v>
      </c>
      <c r="C41" s="83">
        <v>36</v>
      </c>
      <c r="D41" s="84">
        <v>60</v>
      </c>
      <c r="E41" s="84">
        <v>38</v>
      </c>
      <c r="F41" s="84">
        <v>35</v>
      </c>
      <c r="G41" s="84">
        <v>21</v>
      </c>
      <c r="H41" s="84">
        <v>3</v>
      </c>
      <c r="I41" s="85">
        <v>48</v>
      </c>
      <c r="J41" s="83">
        <v>67</v>
      </c>
      <c r="K41" s="84">
        <v>46</v>
      </c>
      <c r="L41" s="84">
        <v>28</v>
      </c>
      <c r="M41" s="84">
        <v>30</v>
      </c>
      <c r="N41" s="84">
        <v>20</v>
      </c>
      <c r="O41" s="86">
        <v>50</v>
      </c>
      <c r="P41" s="76">
        <f t="shared" si="4"/>
        <v>241</v>
      </c>
    </row>
    <row r="42" spans="1:16" s="34" customFormat="1" ht="16.5" customHeight="1">
      <c r="A42" s="28" t="s">
        <v>31</v>
      </c>
      <c r="B42" s="77">
        <f t="shared" si="3"/>
        <v>163</v>
      </c>
      <c r="C42" s="78">
        <v>27</v>
      </c>
      <c r="D42" s="79">
        <v>41</v>
      </c>
      <c r="E42" s="79">
        <v>25</v>
      </c>
      <c r="F42" s="79">
        <v>20</v>
      </c>
      <c r="G42" s="79">
        <v>11</v>
      </c>
      <c r="H42" s="79">
        <v>0</v>
      </c>
      <c r="I42" s="80">
        <v>39</v>
      </c>
      <c r="J42" s="78">
        <v>40</v>
      </c>
      <c r="K42" s="79">
        <v>21</v>
      </c>
      <c r="L42" s="79">
        <v>22</v>
      </c>
      <c r="M42" s="79">
        <v>26</v>
      </c>
      <c r="N42" s="79">
        <v>17</v>
      </c>
      <c r="O42" s="81">
        <v>37</v>
      </c>
      <c r="P42" s="82">
        <f t="shared" si="4"/>
        <v>163</v>
      </c>
    </row>
    <row r="43" spans="1:16" s="26" customFormat="1" ht="27" customHeight="1">
      <c r="A43" s="36" t="s">
        <v>39</v>
      </c>
      <c r="B43" s="69">
        <f t="shared" si="3"/>
        <v>295</v>
      </c>
      <c r="C43" s="83">
        <v>50</v>
      </c>
      <c r="D43" s="84">
        <v>84</v>
      </c>
      <c r="E43" s="84">
        <v>40</v>
      </c>
      <c r="F43" s="84">
        <v>43</v>
      </c>
      <c r="G43" s="84">
        <v>15</v>
      </c>
      <c r="H43" s="84">
        <v>4</v>
      </c>
      <c r="I43" s="85">
        <v>59</v>
      </c>
      <c r="J43" s="83">
        <v>73</v>
      </c>
      <c r="K43" s="84">
        <v>66</v>
      </c>
      <c r="L43" s="84">
        <v>39</v>
      </c>
      <c r="M43" s="84">
        <v>31</v>
      </c>
      <c r="N43" s="84">
        <v>31</v>
      </c>
      <c r="O43" s="86">
        <v>55</v>
      </c>
      <c r="P43" s="76">
        <f t="shared" si="4"/>
        <v>295</v>
      </c>
    </row>
    <row r="44" spans="1:16" s="34" customFormat="1" ht="16.5" customHeight="1">
      <c r="A44" s="28" t="s">
        <v>31</v>
      </c>
      <c r="B44" s="77">
        <f t="shared" si="3"/>
        <v>207</v>
      </c>
      <c r="C44" s="78">
        <v>41</v>
      </c>
      <c r="D44" s="79">
        <v>53</v>
      </c>
      <c r="E44" s="79">
        <v>30</v>
      </c>
      <c r="F44" s="79">
        <v>23</v>
      </c>
      <c r="G44" s="79">
        <v>7</v>
      </c>
      <c r="H44" s="79">
        <v>0</v>
      </c>
      <c r="I44" s="80">
        <v>53</v>
      </c>
      <c r="J44" s="78">
        <v>36</v>
      </c>
      <c r="K44" s="79">
        <v>33</v>
      </c>
      <c r="L44" s="79">
        <v>34</v>
      </c>
      <c r="M44" s="79">
        <v>24</v>
      </c>
      <c r="N44" s="79">
        <v>30</v>
      </c>
      <c r="O44" s="81">
        <v>50</v>
      </c>
      <c r="P44" s="82">
        <f t="shared" si="4"/>
        <v>207</v>
      </c>
    </row>
    <row r="45" spans="1:16" s="26" customFormat="1" ht="30" customHeight="1">
      <c r="A45" s="87" t="s">
        <v>40</v>
      </c>
      <c r="B45" s="88">
        <f aca="true" t="shared" si="5" ref="B45:O46">B27+B29+B31+B33+B35+B37+B39+B41+B43</f>
        <v>3159</v>
      </c>
      <c r="C45" s="89">
        <f t="shared" si="5"/>
        <v>484</v>
      </c>
      <c r="D45" s="90">
        <f t="shared" si="5"/>
        <v>857</v>
      </c>
      <c r="E45" s="90">
        <f t="shared" si="5"/>
        <v>482</v>
      </c>
      <c r="F45" s="90">
        <f t="shared" si="5"/>
        <v>477</v>
      </c>
      <c r="G45" s="90">
        <f t="shared" si="5"/>
        <v>246</v>
      </c>
      <c r="H45" s="90">
        <f t="shared" si="5"/>
        <v>54</v>
      </c>
      <c r="I45" s="91">
        <f t="shared" si="5"/>
        <v>559</v>
      </c>
      <c r="J45" s="89">
        <f t="shared" si="5"/>
        <v>754</v>
      </c>
      <c r="K45" s="90">
        <f t="shared" si="5"/>
        <v>730</v>
      </c>
      <c r="L45" s="90">
        <f t="shared" si="5"/>
        <v>462</v>
      </c>
      <c r="M45" s="90">
        <f t="shared" si="5"/>
        <v>285</v>
      </c>
      <c r="N45" s="90">
        <f t="shared" si="5"/>
        <v>258</v>
      </c>
      <c r="O45" s="92">
        <f t="shared" si="5"/>
        <v>670</v>
      </c>
      <c r="P45" s="76">
        <f t="shared" si="4"/>
        <v>3159</v>
      </c>
    </row>
    <row r="46" spans="1:16" s="34" customFormat="1" ht="16.5" customHeight="1" thickBot="1">
      <c r="A46" s="54" t="s">
        <v>31</v>
      </c>
      <c r="B46" s="55">
        <f t="shared" si="5"/>
        <v>2131</v>
      </c>
      <c r="C46" s="93">
        <f t="shared" si="5"/>
        <v>367</v>
      </c>
      <c r="D46" s="57">
        <f t="shared" si="5"/>
        <v>581</v>
      </c>
      <c r="E46" s="57">
        <f t="shared" si="5"/>
        <v>306</v>
      </c>
      <c r="F46" s="57">
        <f t="shared" si="5"/>
        <v>299</v>
      </c>
      <c r="G46" s="57">
        <f t="shared" si="5"/>
        <v>128</v>
      </c>
      <c r="H46" s="57">
        <f t="shared" si="5"/>
        <v>12</v>
      </c>
      <c r="I46" s="94">
        <f t="shared" si="5"/>
        <v>438</v>
      </c>
      <c r="J46" s="56">
        <f t="shared" si="5"/>
        <v>412</v>
      </c>
      <c r="K46" s="57">
        <f t="shared" si="5"/>
        <v>385</v>
      </c>
      <c r="L46" s="57">
        <f t="shared" si="5"/>
        <v>323</v>
      </c>
      <c r="M46" s="57">
        <f t="shared" si="5"/>
        <v>233</v>
      </c>
      <c r="N46" s="57">
        <f t="shared" si="5"/>
        <v>214</v>
      </c>
      <c r="O46" s="95">
        <f t="shared" si="5"/>
        <v>564</v>
      </c>
      <c r="P46" s="82">
        <f t="shared" si="4"/>
        <v>2131</v>
      </c>
    </row>
  </sheetData>
  <sheetProtection/>
  <mergeCells count="9">
    <mergeCell ref="A25:A26"/>
    <mergeCell ref="B25:B26"/>
    <mergeCell ref="C25:I25"/>
    <mergeCell ref="J25:O25"/>
    <mergeCell ref="A1:M1"/>
    <mergeCell ref="A2:A3"/>
    <mergeCell ref="B2:B3"/>
    <mergeCell ref="C2:H2"/>
    <mergeCell ref="I2:M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zoomScale="75" zoomScaleNormal="75" zoomScalePageLayoutView="0" workbookViewId="0" topLeftCell="A1">
      <selection activeCell="J27" sqref="J27:R27"/>
    </sheetView>
  </sheetViews>
  <sheetFormatPr defaultColWidth="9.00390625" defaultRowHeight="12.75"/>
  <cols>
    <col min="1" max="1" width="23.75390625" style="0" customWidth="1"/>
    <col min="2" max="7" width="7.25390625" style="0" customWidth="1"/>
    <col min="8" max="8" width="7.875" style="0" customWidth="1"/>
    <col min="9" max="33" width="7.25390625" style="0" customWidth="1"/>
    <col min="34" max="35" width="7.875" style="0" customWidth="1"/>
    <col min="36" max="36" width="8.625" style="0" customWidth="1"/>
  </cols>
  <sheetData>
    <row r="1" spans="1:37" ht="36.75" customHeight="1" thickBot="1">
      <c r="A1" s="246" t="s">
        <v>105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</row>
    <row r="2" spans="1:37" ht="30" customHeight="1">
      <c r="A2" s="247" t="s">
        <v>0</v>
      </c>
      <c r="B2" s="250" t="s">
        <v>56</v>
      </c>
      <c r="C2" s="251"/>
      <c r="D2" s="254" t="s">
        <v>108</v>
      </c>
      <c r="E2" s="258"/>
      <c r="F2" s="369" t="s">
        <v>109</v>
      </c>
      <c r="G2" s="370"/>
      <c r="H2" s="258" t="s">
        <v>57</v>
      </c>
      <c r="I2" s="251"/>
      <c r="J2" s="256" t="s">
        <v>58</v>
      </c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4" t="s">
        <v>59</v>
      </c>
      <c r="AI2" s="258"/>
      <c r="AJ2" s="258"/>
      <c r="AK2" s="259"/>
    </row>
    <row r="3" spans="1:37" ht="30" customHeight="1">
      <c r="A3" s="248"/>
      <c r="B3" s="252"/>
      <c r="C3" s="253"/>
      <c r="D3" s="255"/>
      <c r="E3" s="358"/>
      <c r="F3" s="359"/>
      <c r="G3" s="371"/>
      <c r="H3" s="358"/>
      <c r="I3" s="253"/>
      <c r="J3" s="240" t="s">
        <v>60</v>
      </c>
      <c r="K3" s="241"/>
      <c r="L3" s="240" t="s">
        <v>2</v>
      </c>
      <c r="M3" s="376"/>
      <c r="N3" s="376"/>
      <c r="O3" s="376"/>
      <c r="P3" s="376"/>
      <c r="Q3" s="376"/>
      <c r="R3" s="376"/>
      <c r="S3" s="376"/>
      <c r="T3" s="376"/>
      <c r="U3" s="241"/>
      <c r="V3" s="235" t="s">
        <v>61</v>
      </c>
      <c r="W3" s="236"/>
      <c r="X3" s="235" t="s">
        <v>62</v>
      </c>
      <c r="Y3" s="236"/>
      <c r="Z3" s="240" t="s">
        <v>63</v>
      </c>
      <c r="AA3" s="241"/>
      <c r="AB3" s="235" t="s">
        <v>64</v>
      </c>
      <c r="AC3" s="244"/>
      <c r="AD3" s="244"/>
      <c r="AE3" s="236"/>
      <c r="AF3" s="235" t="s">
        <v>65</v>
      </c>
      <c r="AG3" s="244"/>
      <c r="AH3" s="237"/>
      <c r="AI3" s="245"/>
      <c r="AJ3" s="245"/>
      <c r="AK3" s="260"/>
    </row>
    <row r="4" spans="1:37" ht="30" customHeight="1">
      <c r="A4" s="248"/>
      <c r="B4" s="252"/>
      <c r="C4" s="253"/>
      <c r="D4" s="237"/>
      <c r="E4" s="245"/>
      <c r="F4" s="359"/>
      <c r="G4" s="371"/>
      <c r="H4" s="358"/>
      <c r="I4" s="253"/>
      <c r="J4" s="242"/>
      <c r="K4" s="243"/>
      <c r="L4" s="230" t="s">
        <v>66</v>
      </c>
      <c r="M4" s="231"/>
      <c r="N4" s="232" t="s">
        <v>67</v>
      </c>
      <c r="O4" s="233"/>
      <c r="P4" s="230" t="s">
        <v>68</v>
      </c>
      <c r="Q4" s="231"/>
      <c r="R4" s="230" t="s">
        <v>69</v>
      </c>
      <c r="S4" s="234"/>
      <c r="T4" s="359" t="s">
        <v>110</v>
      </c>
      <c r="U4" s="359"/>
      <c r="V4" s="237"/>
      <c r="W4" s="238"/>
      <c r="X4" s="237"/>
      <c r="Y4" s="238"/>
      <c r="Z4" s="242"/>
      <c r="AA4" s="243"/>
      <c r="AB4" s="232" t="s">
        <v>16</v>
      </c>
      <c r="AC4" s="233"/>
      <c r="AD4" s="230" t="s">
        <v>70</v>
      </c>
      <c r="AE4" s="233"/>
      <c r="AF4" s="237"/>
      <c r="AG4" s="245"/>
      <c r="AH4" s="230" t="s">
        <v>71</v>
      </c>
      <c r="AI4" s="231"/>
      <c r="AJ4" s="230" t="s">
        <v>16</v>
      </c>
      <c r="AK4" s="239"/>
    </row>
    <row r="5" spans="1:37" ht="13.5" customHeight="1" thickBot="1">
      <c r="A5" s="249"/>
      <c r="B5" s="96" t="s">
        <v>72</v>
      </c>
      <c r="C5" s="97" t="s">
        <v>73</v>
      </c>
      <c r="D5" s="96" t="s">
        <v>72</v>
      </c>
      <c r="E5" s="97" t="s">
        <v>73</v>
      </c>
      <c r="F5" s="96" t="s">
        <v>72</v>
      </c>
      <c r="G5" s="100" t="s">
        <v>73</v>
      </c>
      <c r="H5" s="378" t="s">
        <v>72</v>
      </c>
      <c r="I5" s="97" t="s">
        <v>73</v>
      </c>
      <c r="J5" s="98" t="s">
        <v>72</v>
      </c>
      <c r="K5" s="98" t="s">
        <v>73</v>
      </c>
      <c r="L5" s="98" t="s">
        <v>72</v>
      </c>
      <c r="M5" s="98" t="s">
        <v>73</v>
      </c>
      <c r="N5" s="98" t="s">
        <v>72</v>
      </c>
      <c r="O5" s="98" t="s">
        <v>73</v>
      </c>
      <c r="P5" s="98" t="s">
        <v>72</v>
      </c>
      <c r="Q5" s="98" t="s">
        <v>73</v>
      </c>
      <c r="R5" s="98" t="s">
        <v>72</v>
      </c>
      <c r="S5" s="98" t="s">
        <v>73</v>
      </c>
      <c r="T5" s="98" t="s">
        <v>72</v>
      </c>
      <c r="U5" s="98" t="s">
        <v>73</v>
      </c>
      <c r="V5" s="98" t="s">
        <v>72</v>
      </c>
      <c r="W5" s="98" t="s">
        <v>73</v>
      </c>
      <c r="X5" s="98" t="s">
        <v>72</v>
      </c>
      <c r="Y5" s="98" t="s">
        <v>73</v>
      </c>
      <c r="Z5" s="98" t="s">
        <v>72</v>
      </c>
      <c r="AA5" s="98" t="s">
        <v>73</v>
      </c>
      <c r="AB5" s="98" t="s">
        <v>72</v>
      </c>
      <c r="AC5" s="98" t="s">
        <v>73</v>
      </c>
      <c r="AD5" s="98" t="s">
        <v>72</v>
      </c>
      <c r="AE5" s="98" t="s">
        <v>73</v>
      </c>
      <c r="AF5" s="98" t="s">
        <v>72</v>
      </c>
      <c r="AG5" s="98" t="s">
        <v>73</v>
      </c>
      <c r="AH5" s="99" t="s">
        <v>72</v>
      </c>
      <c r="AI5" s="99" t="s">
        <v>73</v>
      </c>
      <c r="AJ5" s="99" t="s">
        <v>72</v>
      </c>
      <c r="AK5" s="100" t="s">
        <v>73</v>
      </c>
    </row>
    <row r="6" spans="1:37" ht="30" customHeight="1">
      <c r="A6" s="101" t="s">
        <v>5</v>
      </c>
      <c r="B6" s="102">
        <f>'zarej od stycznia do'!B6+'zarej m-czne'!B6</f>
        <v>348</v>
      </c>
      <c r="C6" s="374">
        <f>'zarej od stycznia do'!C6+'zarej m-czne'!C6</f>
        <v>218</v>
      </c>
      <c r="D6" s="374">
        <f>'zarej od stycznia do'!D6+'zarej m-czne'!D6</f>
        <v>68</v>
      </c>
      <c r="E6" s="374">
        <f>'zarej od stycznia do'!E6+'zarej m-czne'!E6</f>
        <v>33</v>
      </c>
      <c r="F6" s="374">
        <f>'zarej od stycznia do'!F6+'zarej m-czne'!F6</f>
        <v>21</v>
      </c>
      <c r="G6" s="375">
        <f>'zarej od stycznia do'!G6+'zarej m-czne'!G6</f>
        <v>12</v>
      </c>
      <c r="H6" s="103">
        <f>'zarej od stycznia do'!H6+'zarej m-czne'!H6</f>
        <v>157</v>
      </c>
      <c r="I6" s="103">
        <f>'zarej od stycznia do'!I6+'zarej m-czne'!I6</f>
        <v>93</v>
      </c>
      <c r="J6" s="103">
        <f>'zarej od stycznia do'!J6+'zarej m-czne'!J6</f>
        <v>75</v>
      </c>
      <c r="K6" s="103">
        <f>'zarej od stycznia do'!K6+'zarej m-czne'!K6</f>
        <v>45</v>
      </c>
      <c r="L6" s="103">
        <f>'zarej od stycznia do'!L6+'zarej m-czne'!L6</f>
        <v>72</v>
      </c>
      <c r="M6" s="103">
        <f>'zarej od stycznia do'!M6+'zarej m-czne'!M6</f>
        <v>43</v>
      </c>
      <c r="N6" s="103">
        <f>'zarej od stycznia do'!N6+'zarej m-czne'!N6</f>
        <v>1</v>
      </c>
      <c r="O6" s="103">
        <f>'zarej od stycznia do'!O6+'zarej m-czne'!O6</f>
        <v>1</v>
      </c>
      <c r="P6" s="103">
        <f>'zarej od stycznia do'!P6+'zarej m-czne'!P6</f>
        <v>0</v>
      </c>
      <c r="Q6" s="103">
        <f>'zarej od stycznia do'!Q6+'zarej m-czne'!Q6</f>
        <v>0</v>
      </c>
      <c r="R6" s="103">
        <f>'zarej od stycznia do'!R6+'zarej m-czne'!R6</f>
        <v>2</v>
      </c>
      <c r="S6" s="103">
        <f>'zarej od stycznia do'!S6+'zarej m-czne'!S6</f>
        <v>1</v>
      </c>
      <c r="T6" s="103">
        <f>'zarej od stycznia do'!T6+'zarej m-czne'!T6</f>
        <v>1</v>
      </c>
      <c r="U6" s="103">
        <f>'zarej od stycznia do'!U6+'zarej m-czne'!U6</f>
        <v>0</v>
      </c>
      <c r="V6" s="103">
        <f>'zarej od stycznia do'!V6+'zarej m-czne'!V6</f>
        <v>0</v>
      </c>
      <c r="W6" s="103">
        <f>'zarej od stycznia do'!W6+'zarej m-czne'!W6</f>
        <v>0</v>
      </c>
      <c r="X6" s="103">
        <f>'zarej od stycznia do'!X6+'zarej m-czne'!X6</f>
        <v>3</v>
      </c>
      <c r="Y6" s="103">
        <f>'zarej od stycznia do'!Y6+'zarej m-czne'!Y6</f>
        <v>3</v>
      </c>
      <c r="Z6" s="103">
        <f>'zarej od stycznia do'!Z6+'zarej m-czne'!Z6</f>
        <v>4</v>
      </c>
      <c r="AA6" s="103">
        <f>'zarej od stycznia do'!AA6+'zarej m-czne'!AA6</f>
        <v>3</v>
      </c>
      <c r="AB6" s="103">
        <f>'zarej od stycznia do'!AB6+'zarej m-czne'!AB6</f>
        <v>2</v>
      </c>
      <c r="AC6" s="103">
        <f>'zarej od stycznia do'!AC6+'zarej m-czne'!AC6</f>
        <v>1</v>
      </c>
      <c r="AD6" s="103">
        <f>'zarej od stycznia do'!AD6+'zarej m-czne'!AD6</f>
        <v>0</v>
      </c>
      <c r="AE6" s="103">
        <f>'zarej od stycznia do'!AE6+'zarej m-czne'!AE6</f>
        <v>0</v>
      </c>
      <c r="AF6" s="103">
        <f>'zarej od stycznia do'!AF6+'zarej m-czne'!AF6</f>
        <v>30</v>
      </c>
      <c r="AG6" s="103">
        <f>'zarej od stycznia do'!AG6+'zarej m-czne'!AG6</f>
        <v>13</v>
      </c>
      <c r="AH6" s="103">
        <f>'zarej od stycznia do'!AH6+'zarej m-czne'!AH6</f>
        <v>35</v>
      </c>
      <c r="AI6" s="103">
        <f>'zarej od stycznia do'!AI6+'zarej m-czne'!AI6</f>
        <v>10</v>
      </c>
      <c r="AJ6" s="103">
        <f>'zarej od stycznia do'!AJ6+'zarej m-czne'!AJ6</f>
        <v>43</v>
      </c>
      <c r="AK6" s="104">
        <f>'zarej od stycznia do'!AK6+'zarej m-czne'!AK6</f>
        <v>17</v>
      </c>
    </row>
    <row r="7" spans="1:37" ht="30" customHeight="1">
      <c r="A7" s="105" t="s">
        <v>6</v>
      </c>
      <c r="B7" s="106">
        <f>'zarej od stycznia do'!B7+'zarej m-czne'!B7</f>
        <v>72</v>
      </c>
      <c r="C7" s="107">
        <f>'zarej od stycznia do'!C7+'zarej m-czne'!C7</f>
        <v>35</v>
      </c>
      <c r="D7" s="107">
        <f>'zarej od stycznia do'!D7+'zarej m-czne'!D7</f>
        <v>14</v>
      </c>
      <c r="E7" s="107">
        <f>'zarej od stycznia do'!E7+'zarej m-czne'!E7</f>
        <v>6</v>
      </c>
      <c r="F7" s="107">
        <f>'zarej od stycznia do'!F7+'zarej m-czne'!F7</f>
        <v>4</v>
      </c>
      <c r="G7" s="109">
        <f>'zarej od stycznia do'!G7+'zarej m-czne'!G7</f>
        <v>0</v>
      </c>
      <c r="H7" s="108">
        <f>'zarej od stycznia do'!H7+'zarej m-czne'!H7</f>
        <v>32</v>
      </c>
      <c r="I7" s="108">
        <f>'zarej od stycznia do'!I7+'zarej m-czne'!I7</f>
        <v>24</v>
      </c>
      <c r="J7" s="108">
        <f>'zarej od stycznia do'!J7+'zarej m-czne'!J7</f>
        <v>10</v>
      </c>
      <c r="K7" s="108">
        <f>'zarej od stycznia do'!K7+'zarej m-czne'!K7</f>
        <v>9</v>
      </c>
      <c r="L7" s="108">
        <f>'zarej od stycznia do'!L7+'zarej m-czne'!L7</f>
        <v>10</v>
      </c>
      <c r="M7" s="108">
        <f>'zarej od stycznia do'!M7+'zarej m-czne'!M7</f>
        <v>9</v>
      </c>
      <c r="N7" s="108">
        <f>'zarej od stycznia do'!N7+'zarej m-czne'!N7</f>
        <v>0</v>
      </c>
      <c r="O7" s="108">
        <f>'zarej od stycznia do'!O7+'zarej m-czne'!O7</f>
        <v>0</v>
      </c>
      <c r="P7" s="108">
        <f>'zarej od stycznia do'!P7+'zarej m-czne'!P7</f>
        <v>0</v>
      </c>
      <c r="Q7" s="108">
        <f>'zarej od stycznia do'!Q7+'zarej m-czne'!Q7</f>
        <v>0</v>
      </c>
      <c r="R7" s="107">
        <f>'zarej od stycznia do'!R7+'zarej m-czne'!R7</f>
        <v>0</v>
      </c>
      <c r="S7" s="107">
        <f>'zarej od stycznia do'!S7+'zarej m-czne'!S7</f>
        <v>0</v>
      </c>
      <c r="T7" s="107">
        <f>'zarej od stycznia do'!T7+'zarej m-czne'!T7</f>
        <v>0</v>
      </c>
      <c r="U7" s="107">
        <f>'zarej od stycznia do'!U7+'zarej m-czne'!U7</f>
        <v>0</v>
      </c>
      <c r="V7" s="108">
        <f>'zarej od stycznia do'!V7+'zarej m-czne'!V7</f>
        <v>0</v>
      </c>
      <c r="W7" s="107">
        <f>'zarej od stycznia do'!W7+'zarej m-czne'!W7</f>
        <v>0</v>
      </c>
      <c r="X7" s="108">
        <f>'zarej od stycznia do'!X7+'zarej m-czne'!X7</f>
        <v>1</v>
      </c>
      <c r="Y7" s="108">
        <f>'zarej od stycznia do'!Y7+'zarej m-czne'!Y7</f>
        <v>1</v>
      </c>
      <c r="Z7" s="108">
        <f>'zarej od stycznia do'!Z7+'zarej m-czne'!Z7</f>
        <v>1</v>
      </c>
      <c r="AA7" s="108">
        <f>'zarej od stycznia do'!AA7+'zarej m-czne'!AA7</f>
        <v>0</v>
      </c>
      <c r="AB7" s="108">
        <f>'zarej od stycznia do'!AB7+'zarej m-czne'!AB7</f>
        <v>1</v>
      </c>
      <c r="AC7" s="108">
        <f>'zarej od stycznia do'!AC7+'zarej m-czne'!AC7</f>
        <v>1</v>
      </c>
      <c r="AD7" s="108">
        <f>'zarej od stycznia do'!AD7+'zarej m-czne'!AD7</f>
        <v>0</v>
      </c>
      <c r="AE7" s="108">
        <f>'zarej od stycznia do'!AE7+'zarej m-czne'!AE7</f>
        <v>0</v>
      </c>
      <c r="AF7" s="107">
        <f>'zarej od stycznia do'!AF7+'zarej m-czne'!AF7</f>
        <v>13</v>
      </c>
      <c r="AG7" s="107">
        <f>'zarej od stycznia do'!AG7+'zarej m-czne'!AG7</f>
        <v>9</v>
      </c>
      <c r="AH7" s="107">
        <f>'zarej od stycznia do'!AH7+'zarej m-czne'!AH7</f>
        <v>1</v>
      </c>
      <c r="AI7" s="107">
        <f>'zarej od stycznia do'!AI7+'zarej m-czne'!AI7</f>
        <v>0</v>
      </c>
      <c r="AJ7" s="107">
        <f>'zarej od stycznia do'!AJ7+'zarej m-czne'!AJ7</f>
        <v>3</v>
      </c>
      <c r="AK7" s="109">
        <f>'zarej od stycznia do'!AK7+'zarej m-czne'!AK7</f>
        <v>1</v>
      </c>
    </row>
    <row r="8" spans="1:37" ht="30" customHeight="1">
      <c r="A8" s="105" t="s">
        <v>7</v>
      </c>
      <c r="B8" s="110">
        <f>'zarej od stycznia do'!B8+'zarej m-czne'!B8</f>
        <v>55</v>
      </c>
      <c r="C8" s="107">
        <f>'zarej od stycznia do'!C8+'zarej m-czne'!C8</f>
        <v>28</v>
      </c>
      <c r="D8" s="107">
        <f>'zarej od stycznia do'!D8+'zarej m-czne'!D8</f>
        <v>9</v>
      </c>
      <c r="E8" s="107">
        <f>'zarej od stycznia do'!E8+'zarej m-czne'!E8</f>
        <v>4</v>
      </c>
      <c r="F8" s="107">
        <f>'zarej od stycznia do'!F8+'zarej m-czne'!F8</f>
        <v>2</v>
      </c>
      <c r="G8" s="109">
        <f>'zarej od stycznia do'!G8+'zarej m-czne'!G8</f>
        <v>1</v>
      </c>
      <c r="H8" s="108">
        <f>'zarej od stycznia do'!H8+'zarej m-czne'!H8</f>
        <v>27</v>
      </c>
      <c r="I8" s="108">
        <f>'zarej od stycznia do'!I8+'zarej m-czne'!I8</f>
        <v>13</v>
      </c>
      <c r="J8" s="108">
        <f>'zarej od stycznia do'!J8+'zarej m-czne'!J8</f>
        <v>8</v>
      </c>
      <c r="K8" s="108">
        <f>'zarej od stycznia do'!K8+'zarej m-czne'!K8</f>
        <v>4</v>
      </c>
      <c r="L8" s="108">
        <f>'zarej od stycznia do'!L8+'zarej m-czne'!L8</f>
        <v>7</v>
      </c>
      <c r="M8" s="108">
        <f>'zarej od stycznia do'!M8+'zarej m-czne'!M8</f>
        <v>4</v>
      </c>
      <c r="N8" s="108">
        <f>'zarej od stycznia do'!N8+'zarej m-czne'!N8</f>
        <v>0</v>
      </c>
      <c r="O8" s="108">
        <f>'zarej od stycznia do'!O8+'zarej m-czne'!O8</f>
        <v>0</v>
      </c>
      <c r="P8" s="108">
        <f>'zarej od stycznia do'!P8+'zarej m-czne'!P8</f>
        <v>0</v>
      </c>
      <c r="Q8" s="108">
        <f>'zarej od stycznia do'!Q8+'zarej m-czne'!Q8</f>
        <v>0</v>
      </c>
      <c r="R8" s="107">
        <f>'zarej od stycznia do'!R8+'zarej m-czne'!R8</f>
        <v>0</v>
      </c>
      <c r="S8" s="107">
        <f>'zarej od stycznia do'!S8+'zarej m-czne'!S8</f>
        <v>0</v>
      </c>
      <c r="T8" s="107">
        <f>'zarej od stycznia do'!T8+'zarej m-czne'!T8</f>
        <v>0</v>
      </c>
      <c r="U8" s="107">
        <f>'zarej od stycznia do'!U8+'zarej m-czne'!U8</f>
        <v>0</v>
      </c>
      <c r="V8" s="108">
        <f>'zarej od stycznia do'!V8+'zarej m-czne'!V8</f>
        <v>0</v>
      </c>
      <c r="W8" s="107">
        <f>'zarej od stycznia do'!W8+'zarej m-czne'!W8</f>
        <v>0</v>
      </c>
      <c r="X8" s="108">
        <f>'zarej od stycznia do'!X8+'zarej m-czne'!X8</f>
        <v>0</v>
      </c>
      <c r="Y8" s="108">
        <f>'zarej od stycznia do'!Y8+'zarej m-czne'!Y8</f>
        <v>0</v>
      </c>
      <c r="Z8" s="108">
        <f>'zarej od stycznia do'!Z8+'zarej m-czne'!Z8</f>
        <v>0</v>
      </c>
      <c r="AA8" s="108">
        <f>'zarej od stycznia do'!AA8+'zarej m-czne'!AA8</f>
        <v>0</v>
      </c>
      <c r="AB8" s="108">
        <f>'zarej od stycznia do'!AB8+'zarej m-czne'!AB8</f>
        <v>0</v>
      </c>
      <c r="AC8" s="108">
        <f>'zarej od stycznia do'!AC8+'zarej m-czne'!AC8</f>
        <v>0</v>
      </c>
      <c r="AD8" s="108">
        <f>'zarej od stycznia do'!AD8+'zarej m-czne'!AD8</f>
        <v>0</v>
      </c>
      <c r="AE8" s="108">
        <f>'zarej od stycznia do'!AE8+'zarej m-czne'!AE8</f>
        <v>0</v>
      </c>
      <c r="AF8" s="107">
        <f>'zarej od stycznia do'!AF8+'zarej m-czne'!AF8</f>
        <v>5</v>
      </c>
      <c r="AG8" s="107">
        <f>'zarej od stycznia do'!AG8+'zarej m-czne'!AG8</f>
        <v>1</v>
      </c>
      <c r="AH8" s="107">
        <f>'zarej od stycznia do'!AH8+'zarej m-czne'!AH8</f>
        <v>8</v>
      </c>
      <c r="AI8" s="107">
        <f>'zarej od stycznia do'!AI8+'zarej m-czne'!AI8</f>
        <v>0</v>
      </c>
      <c r="AJ8" s="107">
        <f>'zarej od stycznia do'!AJ8+'zarej m-czne'!AJ8</f>
        <v>8</v>
      </c>
      <c r="AK8" s="109">
        <f>'zarej od stycznia do'!AK8+'zarej m-czne'!AK8</f>
        <v>0</v>
      </c>
    </row>
    <row r="9" spans="1:37" ht="30" customHeight="1">
      <c r="A9" s="105" t="s">
        <v>8</v>
      </c>
      <c r="B9" s="102">
        <f>'zarej od stycznia do'!B9+'zarej m-czne'!B9</f>
        <v>33</v>
      </c>
      <c r="C9" s="107">
        <f>'zarej od stycznia do'!C9+'zarej m-czne'!C9</f>
        <v>16</v>
      </c>
      <c r="D9" s="107">
        <f>'zarej od stycznia do'!D9+'zarej m-czne'!D9</f>
        <v>5</v>
      </c>
      <c r="E9" s="107">
        <f>'zarej od stycznia do'!E9+'zarej m-czne'!E9</f>
        <v>3</v>
      </c>
      <c r="F9" s="107">
        <f>'zarej od stycznia do'!F9+'zarej m-czne'!F9</f>
        <v>4</v>
      </c>
      <c r="G9" s="109">
        <f>'zarej od stycznia do'!G9+'zarej m-czne'!G9</f>
        <v>2</v>
      </c>
      <c r="H9" s="108">
        <f>'zarej od stycznia do'!H9+'zarej m-czne'!H9</f>
        <v>27</v>
      </c>
      <c r="I9" s="108">
        <f>'zarej od stycznia do'!I9+'zarej m-czne'!I9</f>
        <v>16</v>
      </c>
      <c r="J9" s="108">
        <f>'zarej od stycznia do'!J9+'zarej m-czne'!J9</f>
        <v>12</v>
      </c>
      <c r="K9" s="108">
        <f>'zarej od stycznia do'!K9+'zarej m-czne'!K9</f>
        <v>8</v>
      </c>
      <c r="L9" s="108">
        <f>'zarej od stycznia do'!L9+'zarej m-czne'!L9</f>
        <v>11</v>
      </c>
      <c r="M9" s="108">
        <f>'zarej od stycznia do'!M9+'zarej m-czne'!M9</f>
        <v>8</v>
      </c>
      <c r="N9" s="108">
        <f>'zarej od stycznia do'!N9+'zarej m-czne'!N9</f>
        <v>0</v>
      </c>
      <c r="O9" s="108">
        <f>'zarej od stycznia do'!O9+'zarej m-czne'!O9</f>
        <v>0</v>
      </c>
      <c r="P9" s="108">
        <f>'zarej od stycznia do'!P9+'zarej m-czne'!P9</f>
        <v>0</v>
      </c>
      <c r="Q9" s="108">
        <f>'zarej od stycznia do'!Q9+'zarej m-czne'!Q9</f>
        <v>0</v>
      </c>
      <c r="R9" s="107">
        <f>'zarej od stycznia do'!R9+'zarej m-czne'!R9</f>
        <v>1</v>
      </c>
      <c r="S9" s="107">
        <f>'zarej od stycznia do'!S9+'zarej m-czne'!S9</f>
        <v>0</v>
      </c>
      <c r="T9" s="107">
        <f>'zarej od stycznia do'!T9+'zarej m-czne'!T9</f>
        <v>1</v>
      </c>
      <c r="U9" s="107">
        <f>'zarej od stycznia do'!U9+'zarej m-czne'!U9</f>
        <v>0</v>
      </c>
      <c r="V9" s="108">
        <f>'zarej od stycznia do'!V9+'zarej m-czne'!V9</f>
        <v>0</v>
      </c>
      <c r="W9" s="107">
        <f>'zarej od stycznia do'!W9+'zarej m-czne'!W9</f>
        <v>0</v>
      </c>
      <c r="X9" s="108">
        <f>'zarej od stycznia do'!X9+'zarej m-czne'!X9</f>
        <v>1</v>
      </c>
      <c r="Y9" s="108">
        <f>'zarej od stycznia do'!Y9+'zarej m-czne'!Y9</f>
        <v>1</v>
      </c>
      <c r="Z9" s="108">
        <f>'zarej od stycznia do'!Z9+'zarej m-czne'!Z9</f>
        <v>2</v>
      </c>
      <c r="AA9" s="108">
        <f>'zarej od stycznia do'!AA9+'zarej m-czne'!AA9</f>
        <v>2</v>
      </c>
      <c r="AB9" s="108">
        <f>'zarej od stycznia do'!AB9+'zarej m-czne'!AB9</f>
        <v>0</v>
      </c>
      <c r="AC9" s="108">
        <f>'zarej od stycznia do'!AC9+'zarej m-czne'!AC9</f>
        <v>0</v>
      </c>
      <c r="AD9" s="108">
        <f>'zarej od stycznia do'!AD9+'zarej m-czne'!AD9</f>
        <v>0</v>
      </c>
      <c r="AE9" s="108">
        <f>'zarej od stycznia do'!AE9+'zarej m-czne'!AE9</f>
        <v>0</v>
      </c>
      <c r="AF9" s="107">
        <f>'zarej od stycznia do'!AF9+'zarej m-czne'!AF9</f>
        <v>5</v>
      </c>
      <c r="AG9" s="107">
        <f>'zarej od stycznia do'!AG9+'zarej m-czne'!AG9</f>
        <v>4</v>
      </c>
      <c r="AH9" s="107">
        <f>'zarej od stycznia do'!AH9+'zarej m-czne'!AH9</f>
        <v>3</v>
      </c>
      <c r="AI9" s="107">
        <f>'zarej od stycznia do'!AI9+'zarej m-czne'!AI9</f>
        <v>0</v>
      </c>
      <c r="AJ9" s="107">
        <f>'zarej od stycznia do'!AJ9+'zarej m-czne'!AJ9</f>
        <v>6</v>
      </c>
      <c r="AK9" s="109">
        <f>'zarej od stycznia do'!AK9+'zarej m-czne'!AK9</f>
        <v>3</v>
      </c>
    </row>
    <row r="10" spans="1:37" ht="30" customHeight="1">
      <c r="A10" s="105" t="s">
        <v>9</v>
      </c>
      <c r="B10" s="110">
        <f>'zarej od stycznia do'!B10+'zarej m-czne'!B10</f>
        <v>36</v>
      </c>
      <c r="C10" s="107">
        <f>'zarej od stycznia do'!C10+'zarej m-czne'!C10</f>
        <v>15</v>
      </c>
      <c r="D10" s="107">
        <f>'zarej od stycznia do'!D10+'zarej m-czne'!D10</f>
        <v>8</v>
      </c>
      <c r="E10" s="107">
        <f>'zarej od stycznia do'!E10+'zarej m-czne'!E10</f>
        <v>4</v>
      </c>
      <c r="F10" s="107">
        <f>'zarej od stycznia do'!F10+'zarej m-czne'!F10</f>
        <v>0</v>
      </c>
      <c r="G10" s="109">
        <f>'zarej od stycznia do'!G10+'zarej m-czne'!G10</f>
        <v>0</v>
      </c>
      <c r="H10" s="108">
        <f>'zarej od stycznia do'!H10+'zarej m-czne'!H10</f>
        <v>39</v>
      </c>
      <c r="I10" s="108">
        <f>'zarej od stycznia do'!I10+'zarej m-czne'!I10</f>
        <v>27</v>
      </c>
      <c r="J10" s="108">
        <f>'zarej od stycznia do'!J10+'zarej m-czne'!J10</f>
        <v>27</v>
      </c>
      <c r="K10" s="108">
        <f>'zarej od stycznia do'!K10+'zarej m-czne'!K10</f>
        <v>18</v>
      </c>
      <c r="L10" s="108">
        <f>'zarej od stycznia do'!L10+'zarej m-czne'!L10</f>
        <v>27</v>
      </c>
      <c r="M10" s="108">
        <f>'zarej od stycznia do'!M10+'zarej m-czne'!M10</f>
        <v>18</v>
      </c>
      <c r="N10" s="108">
        <f>'zarej od stycznia do'!N10+'zarej m-czne'!N10</f>
        <v>0</v>
      </c>
      <c r="O10" s="108">
        <f>'zarej od stycznia do'!O10+'zarej m-czne'!O10</f>
        <v>0</v>
      </c>
      <c r="P10" s="108">
        <f>'zarej od stycznia do'!P10+'zarej m-czne'!P10</f>
        <v>0</v>
      </c>
      <c r="Q10" s="108">
        <f>'zarej od stycznia do'!Q10+'zarej m-czne'!Q10</f>
        <v>0</v>
      </c>
      <c r="R10" s="107">
        <f>'zarej od stycznia do'!R10+'zarej m-czne'!R10</f>
        <v>0</v>
      </c>
      <c r="S10" s="107">
        <f>'zarej od stycznia do'!S10+'zarej m-czne'!S10</f>
        <v>0</v>
      </c>
      <c r="T10" s="107">
        <f>'zarej od stycznia do'!T10+'zarej m-czne'!T10</f>
        <v>0</v>
      </c>
      <c r="U10" s="107">
        <f>'zarej od stycznia do'!U10+'zarej m-czne'!U10</f>
        <v>0</v>
      </c>
      <c r="V10" s="108">
        <f>'zarej od stycznia do'!V10+'zarej m-czne'!V10</f>
        <v>0</v>
      </c>
      <c r="W10" s="107">
        <f>'zarej od stycznia do'!W10+'zarej m-czne'!W10</f>
        <v>0</v>
      </c>
      <c r="X10" s="108">
        <f>'zarej od stycznia do'!X10+'zarej m-czne'!X10</f>
        <v>0</v>
      </c>
      <c r="Y10" s="108">
        <f>'zarej od stycznia do'!Y10+'zarej m-czne'!Y10</f>
        <v>0</v>
      </c>
      <c r="Z10" s="108">
        <f>'zarej od stycznia do'!Z10+'zarej m-czne'!Z10</f>
        <v>0</v>
      </c>
      <c r="AA10" s="108">
        <f>'zarej od stycznia do'!AA10+'zarej m-czne'!AA10</f>
        <v>0</v>
      </c>
      <c r="AB10" s="108">
        <f>'zarej od stycznia do'!AB10+'zarej m-czne'!AB10</f>
        <v>0</v>
      </c>
      <c r="AC10" s="108">
        <f>'zarej od stycznia do'!AC10+'zarej m-czne'!AC10</f>
        <v>0</v>
      </c>
      <c r="AD10" s="108">
        <f>'zarej od stycznia do'!AD10+'zarej m-czne'!AD10</f>
        <v>0</v>
      </c>
      <c r="AE10" s="108">
        <f>'zarej od stycznia do'!AE10+'zarej m-czne'!AE10</f>
        <v>0</v>
      </c>
      <c r="AF10" s="107">
        <f>'zarej od stycznia do'!AF10+'zarej m-czne'!AF10</f>
        <v>9</v>
      </c>
      <c r="AG10" s="107">
        <f>'zarej od stycznia do'!AG10+'zarej m-czne'!AG10</f>
        <v>6</v>
      </c>
      <c r="AH10" s="107">
        <f>'zarej od stycznia do'!AH10+'zarej m-czne'!AH10</f>
        <v>87</v>
      </c>
      <c r="AI10" s="107">
        <f>'zarej od stycznia do'!AI10+'zarej m-czne'!AI10</f>
        <v>12</v>
      </c>
      <c r="AJ10" s="107">
        <f>'zarej od stycznia do'!AJ10+'zarej m-czne'!AJ10</f>
        <v>87</v>
      </c>
      <c r="AK10" s="109">
        <f>'zarej od stycznia do'!AK10+'zarej m-czne'!AK10</f>
        <v>12</v>
      </c>
    </row>
    <row r="11" spans="1:37" ht="30" customHeight="1">
      <c r="A11" s="105" t="s">
        <v>10</v>
      </c>
      <c r="B11" s="102">
        <f>'zarej od stycznia do'!B11+'zarej m-czne'!B11</f>
        <v>40</v>
      </c>
      <c r="C11" s="107">
        <f>'zarej od stycznia do'!C11+'zarej m-czne'!C11</f>
        <v>23</v>
      </c>
      <c r="D11" s="107">
        <f>'zarej od stycznia do'!D11+'zarej m-czne'!D11</f>
        <v>6</v>
      </c>
      <c r="E11" s="107">
        <f>'zarej od stycznia do'!E11+'zarej m-czne'!E11</f>
        <v>2</v>
      </c>
      <c r="F11" s="107">
        <f>'zarej od stycznia do'!F11+'zarej m-czne'!F11</f>
        <v>2</v>
      </c>
      <c r="G11" s="109">
        <f>'zarej od stycznia do'!G11+'zarej m-czne'!G11</f>
        <v>0</v>
      </c>
      <c r="H11" s="108">
        <f>'zarej od stycznia do'!H11+'zarej m-czne'!H11</f>
        <v>35</v>
      </c>
      <c r="I11" s="108">
        <f>'zarej od stycznia do'!I11+'zarej m-czne'!I11</f>
        <v>25</v>
      </c>
      <c r="J11" s="108">
        <f>'zarej od stycznia do'!J11+'zarej m-czne'!J11</f>
        <v>14</v>
      </c>
      <c r="K11" s="108">
        <f>'zarej od stycznia do'!K11+'zarej m-czne'!K11</f>
        <v>10</v>
      </c>
      <c r="L11" s="108">
        <f>'zarej od stycznia do'!L11+'zarej m-czne'!L11</f>
        <v>13</v>
      </c>
      <c r="M11" s="108">
        <f>'zarej od stycznia do'!M11+'zarej m-czne'!M11</f>
        <v>9</v>
      </c>
      <c r="N11" s="108">
        <f>'zarej od stycznia do'!N11+'zarej m-czne'!N11</f>
        <v>0</v>
      </c>
      <c r="O11" s="108">
        <f>'zarej od stycznia do'!O11+'zarej m-czne'!O11</f>
        <v>0</v>
      </c>
      <c r="P11" s="108">
        <f>'zarej od stycznia do'!P11+'zarej m-czne'!P11</f>
        <v>0</v>
      </c>
      <c r="Q11" s="108">
        <f>'zarej od stycznia do'!Q11+'zarej m-czne'!Q11</f>
        <v>0</v>
      </c>
      <c r="R11" s="107">
        <f>'zarej od stycznia do'!R11+'zarej m-czne'!R11</f>
        <v>1</v>
      </c>
      <c r="S11" s="107">
        <f>'zarej od stycznia do'!S11+'zarej m-czne'!S11</f>
        <v>1</v>
      </c>
      <c r="T11" s="107">
        <f>'zarej od stycznia do'!T11+'zarej m-czne'!T11</f>
        <v>0</v>
      </c>
      <c r="U11" s="107">
        <f>'zarej od stycznia do'!U11+'zarej m-czne'!U11</f>
        <v>0</v>
      </c>
      <c r="V11" s="108">
        <f>'zarej od stycznia do'!V11+'zarej m-czne'!V11</f>
        <v>0</v>
      </c>
      <c r="W11" s="107">
        <f>'zarej od stycznia do'!W11+'zarej m-czne'!W11</f>
        <v>0</v>
      </c>
      <c r="X11" s="108">
        <f>'zarej od stycznia do'!X11+'zarej m-czne'!X11</f>
        <v>0</v>
      </c>
      <c r="Y11" s="108">
        <f>'zarej od stycznia do'!Y11+'zarej m-czne'!Y11</f>
        <v>0</v>
      </c>
      <c r="Z11" s="108">
        <f>'zarej od stycznia do'!Z11+'zarej m-czne'!Z11</f>
        <v>1</v>
      </c>
      <c r="AA11" s="108">
        <f>'zarej od stycznia do'!AA11+'zarej m-czne'!AA11</f>
        <v>1</v>
      </c>
      <c r="AB11" s="108">
        <f>'zarej od stycznia do'!AB11+'zarej m-czne'!AB11</f>
        <v>0</v>
      </c>
      <c r="AC11" s="108">
        <f>'zarej od stycznia do'!AC11+'zarej m-czne'!AC11</f>
        <v>0</v>
      </c>
      <c r="AD11" s="108">
        <f>'zarej od stycznia do'!AD11+'zarej m-czne'!AD11</f>
        <v>0</v>
      </c>
      <c r="AE11" s="108">
        <f>'zarej od stycznia do'!AE11+'zarej m-czne'!AE11</f>
        <v>0</v>
      </c>
      <c r="AF11" s="107">
        <f>'zarej od stycznia do'!AF11+'zarej m-czne'!AF11</f>
        <v>10</v>
      </c>
      <c r="AG11" s="107">
        <f>'zarej od stycznia do'!AG11+'zarej m-czne'!AG11</f>
        <v>7</v>
      </c>
      <c r="AH11" s="107">
        <f>'zarej od stycznia do'!AH11+'zarej m-czne'!AH11</f>
        <v>5</v>
      </c>
      <c r="AI11" s="107">
        <f>'zarej od stycznia do'!AI11+'zarej m-czne'!AI11</f>
        <v>0</v>
      </c>
      <c r="AJ11" s="107">
        <f>'zarej od stycznia do'!AJ11+'zarej m-czne'!AJ11</f>
        <v>6</v>
      </c>
      <c r="AK11" s="109">
        <f>'zarej od stycznia do'!AK11+'zarej m-czne'!AK11</f>
        <v>1</v>
      </c>
    </row>
    <row r="12" spans="1:37" ht="30" customHeight="1">
      <c r="A12" s="105" t="s">
        <v>11</v>
      </c>
      <c r="B12" s="110">
        <f>'zarej od stycznia do'!B12+'zarej m-czne'!B12</f>
        <v>113</v>
      </c>
      <c r="C12" s="107">
        <f>'zarej od stycznia do'!C12+'zarej m-czne'!C12</f>
        <v>56</v>
      </c>
      <c r="D12" s="107">
        <f>'zarej od stycznia do'!D12+'zarej m-czne'!D12</f>
        <v>13</v>
      </c>
      <c r="E12" s="107">
        <f>'zarej od stycznia do'!E12+'zarej m-czne'!E12</f>
        <v>5</v>
      </c>
      <c r="F12" s="107">
        <f>'zarej od stycznia do'!F12+'zarej m-czne'!F12</f>
        <v>13</v>
      </c>
      <c r="G12" s="109">
        <f>'zarej od stycznia do'!G12+'zarej m-czne'!G12</f>
        <v>6</v>
      </c>
      <c r="H12" s="108">
        <f>'zarej od stycznia do'!H12+'zarej m-czne'!H12</f>
        <v>67</v>
      </c>
      <c r="I12" s="108">
        <f>'zarej od stycznia do'!I12+'zarej m-czne'!I12</f>
        <v>41</v>
      </c>
      <c r="J12" s="108">
        <f>'zarej od stycznia do'!J12+'zarej m-czne'!J12</f>
        <v>28</v>
      </c>
      <c r="K12" s="108">
        <f>'zarej od stycznia do'!K12+'zarej m-czne'!K12</f>
        <v>13</v>
      </c>
      <c r="L12" s="108">
        <f>'zarej od stycznia do'!L12+'zarej m-czne'!L12</f>
        <v>24</v>
      </c>
      <c r="M12" s="108">
        <f>'zarej od stycznia do'!M12+'zarej m-czne'!M12</f>
        <v>13</v>
      </c>
      <c r="N12" s="108">
        <f>'zarej od stycznia do'!N12+'zarej m-czne'!N12</f>
        <v>0</v>
      </c>
      <c r="O12" s="108">
        <f>'zarej od stycznia do'!O12+'zarej m-czne'!O12</f>
        <v>0</v>
      </c>
      <c r="P12" s="108">
        <f>'zarej od stycznia do'!P12+'zarej m-czne'!P12</f>
        <v>0</v>
      </c>
      <c r="Q12" s="108">
        <f>'zarej od stycznia do'!Q12+'zarej m-czne'!Q12</f>
        <v>0</v>
      </c>
      <c r="R12" s="107">
        <f>'zarej od stycznia do'!R12+'zarej m-czne'!R12</f>
        <v>3</v>
      </c>
      <c r="S12" s="107">
        <f>'zarej od stycznia do'!S12+'zarej m-czne'!S12</f>
        <v>0</v>
      </c>
      <c r="T12" s="107">
        <f>'zarej od stycznia do'!T12+'zarej m-czne'!T12</f>
        <v>1</v>
      </c>
      <c r="U12" s="107">
        <f>'zarej od stycznia do'!U12+'zarej m-czne'!U12</f>
        <v>0</v>
      </c>
      <c r="V12" s="108">
        <f>'zarej od stycznia do'!V12+'zarej m-czne'!V12</f>
        <v>0</v>
      </c>
      <c r="W12" s="107">
        <f>'zarej od stycznia do'!W12+'zarej m-czne'!W12</f>
        <v>0</v>
      </c>
      <c r="X12" s="108">
        <f>'zarej od stycznia do'!X12+'zarej m-czne'!X12</f>
        <v>2</v>
      </c>
      <c r="Y12" s="108">
        <f>'zarej od stycznia do'!Y12+'zarej m-czne'!Y12</f>
        <v>1</v>
      </c>
      <c r="Z12" s="108">
        <f>'zarej od stycznia do'!Z12+'zarej m-czne'!Z12</f>
        <v>2</v>
      </c>
      <c r="AA12" s="108">
        <f>'zarej od stycznia do'!AA12+'zarej m-czne'!AA12</f>
        <v>2</v>
      </c>
      <c r="AB12" s="108">
        <f>'zarej od stycznia do'!AB12+'zarej m-czne'!AB12</f>
        <v>3</v>
      </c>
      <c r="AC12" s="108">
        <f>'zarej od stycznia do'!AC12+'zarej m-czne'!AC12</f>
        <v>1</v>
      </c>
      <c r="AD12" s="108">
        <f>'zarej od stycznia do'!AD12+'zarej m-czne'!AD12</f>
        <v>0</v>
      </c>
      <c r="AE12" s="108">
        <f>'zarej od stycznia do'!AE12+'zarej m-czne'!AE12</f>
        <v>0</v>
      </c>
      <c r="AF12" s="107">
        <f>'zarej od stycznia do'!AF12+'zarej m-czne'!AF12</f>
        <v>13</v>
      </c>
      <c r="AG12" s="107">
        <f>'zarej od stycznia do'!AG12+'zarej m-czne'!AG12</f>
        <v>6</v>
      </c>
      <c r="AH12" s="107">
        <f>'zarej od stycznia do'!AH12+'zarej m-czne'!AH12</f>
        <v>12</v>
      </c>
      <c r="AI12" s="107">
        <f>'zarej od stycznia do'!AI12+'zarej m-czne'!AI12</f>
        <v>2</v>
      </c>
      <c r="AJ12" s="107">
        <f>'zarej od stycznia do'!AJ12+'zarej m-czne'!AJ12</f>
        <v>16</v>
      </c>
      <c r="AK12" s="109">
        <f>'zarej od stycznia do'!AK12+'zarej m-czne'!AK12</f>
        <v>5</v>
      </c>
    </row>
    <row r="13" spans="1:37" ht="30" customHeight="1">
      <c r="A13" s="105" t="s">
        <v>12</v>
      </c>
      <c r="B13" s="110">
        <f>'zarej od stycznia do'!B13+'zarej m-czne'!B13</f>
        <v>79</v>
      </c>
      <c r="C13" s="107">
        <f>'zarej od stycznia do'!C13+'zarej m-czne'!C13</f>
        <v>48</v>
      </c>
      <c r="D13" s="107">
        <f>'zarej od stycznia do'!D13+'zarej m-czne'!D13</f>
        <v>11</v>
      </c>
      <c r="E13" s="107">
        <f>'zarej od stycznia do'!E13+'zarej m-czne'!E13</f>
        <v>8</v>
      </c>
      <c r="F13" s="107">
        <f>'zarej od stycznia do'!F13+'zarej m-czne'!F13</f>
        <v>11</v>
      </c>
      <c r="G13" s="109">
        <f>'zarej od stycznia do'!G13+'zarej m-czne'!G13</f>
        <v>5</v>
      </c>
      <c r="H13" s="108">
        <f>'zarej od stycznia do'!H13+'zarej m-czne'!H13</f>
        <v>48</v>
      </c>
      <c r="I13" s="108">
        <f>'zarej od stycznia do'!I13+'zarej m-czne'!I13</f>
        <v>31</v>
      </c>
      <c r="J13" s="108">
        <f>'zarej od stycznia do'!J13+'zarej m-czne'!J13</f>
        <v>23</v>
      </c>
      <c r="K13" s="108">
        <f>'zarej od stycznia do'!K13+'zarej m-czne'!K13</f>
        <v>16</v>
      </c>
      <c r="L13" s="108">
        <f>'zarej od stycznia do'!L13+'zarej m-czne'!L13</f>
        <v>23</v>
      </c>
      <c r="M13" s="108">
        <f>'zarej od stycznia do'!M13+'zarej m-czne'!M13</f>
        <v>16</v>
      </c>
      <c r="N13" s="108">
        <f>'zarej od stycznia do'!N13+'zarej m-czne'!N13</f>
        <v>0</v>
      </c>
      <c r="O13" s="108">
        <f>'zarej od stycznia do'!O13+'zarej m-czne'!O13</f>
        <v>0</v>
      </c>
      <c r="P13" s="108">
        <f>'zarej od stycznia do'!P13+'zarej m-czne'!P13</f>
        <v>0</v>
      </c>
      <c r="Q13" s="108">
        <f>'zarej od stycznia do'!Q13+'zarej m-czne'!Q13</f>
        <v>0</v>
      </c>
      <c r="R13" s="107">
        <f>'zarej od stycznia do'!R13+'zarej m-czne'!R13</f>
        <v>0</v>
      </c>
      <c r="S13" s="107">
        <f>'zarej od stycznia do'!S13+'zarej m-czne'!S13</f>
        <v>0</v>
      </c>
      <c r="T13" s="107">
        <f>'zarej od stycznia do'!T13+'zarej m-czne'!T13</f>
        <v>0</v>
      </c>
      <c r="U13" s="107">
        <f>'zarej od stycznia do'!U13+'zarej m-czne'!U13</f>
        <v>0</v>
      </c>
      <c r="V13" s="108">
        <f>'zarej od stycznia do'!V13+'zarej m-czne'!V13</f>
        <v>0</v>
      </c>
      <c r="W13" s="107">
        <f>'zarej od stycznia do'!W13+'zarej m-czne'!W13</f>
        <v>0</v>
      </c>
      <c r="X13" s="108">
        <f>'zarej od stycznia do'!X13+'zarej m-czne'!X13</f>
        <v>0</v>
      </c>
      <c r="Y13" s="108">
        <f>'zarej od stycznia do'!Y13+'zarej m-czne'!Y13</f>
        <v>0</v>
      </c>
      <c r="Z13" s="108">
        <f>'zarej od stycznia do'!Z13+'zarej m-czne'!Z13</f>
        <v>1</v>
      </c>
      <c r="AA13" s="108">
        <f>'zarej od stycznia do'!AA13+'zarej m-czne'!AA13</f>
        <v>1</v>
      </c>
      <c r="AB13" s="108">
        <f>'zarej od stycznia do'!AB13+'zarej m-czne'!AB13</f>
        <v>0</v>
      </c>
      <c r="AC13" s="108">
        <f>'zarej od stycznia do'!AC13+'zarej m-czne'!AC13</f>
        <v>0</v>
      </c>
      <c r="AD13" s="108">
        <f>'zarej od stycznia do'!AD13+'zarej m-czne'!AD13</f>
        <v>0</v>
      </c>
      <c r="AE13" s="108">
        <f>'zarej od stycznia do'!AE13+'zarej m-czne'!AE13</f>
        <v>0</v>
      </c>
      <c r="AF13" s="107">
        <f>'zarej od stycznia do'!AF13+'zarej m-czne'!AF13</f>
        <v>9</v>
      </c>
      <c r="AG13" s="107">
        <f>'zarej od stycznia do'!AG13+'zarej m-czne'!AG13</f>
        <v>4</v>
      </c>
      <c r="AH13" s="107">
        <f>'zarej od stycznia do'!AH13+'zarej m-czne'!AH13</f>
        <v>7</v>
      </c>
      <c r="AI13" s="107">
        <f>'zarej od stycznia do'!AI13+'zarej m-czne'!AI13</f>
        <v>0</v>
      </c>
      <c r="AJ13" s="107">
        <f>'zarej od stycznia do'!AJ13+'zarej m-czne'!AJ13</f>
        <v>8</v>
      </c>
      <c r="AK13" s="109">
        <f>'zarej od stycznia do'!AK13+'zarej m-czne'!AK13</f>
        <v>1</v>
      </c>
    </row>
    <row r="14" spans="1:37" ht="30" customHeight="1">
      <c r="A14" s="105" t="s">
        <v>13</v>
      </c>
      <c r="B14" s="111">
        <f>'zarej od stycznia do'!B14+'zarej m-czne'!B14</f>
        <v>80</v>
      </c>
      <c r="C14" s="107">
        <f>'zarej od stycznia do'!C14+'zarej m-czne'!C14</f>
        <v>42</v>
      </c>
      <c r="D14" s="107">
        <f>'zarej od stycznia do'!D14+'zarej m-czne'!D14</f>
        <v>10</v>
      </c>
      <c r="E14" s="107">
        <f>'zarej od stycznia do'!E14+'zarej m-czne'!E14</f>
        <v>3</v>
      </c>
      <c r="F14" s="107">
        <f>'zarej od stycznia do'!F14+'zarej m-czne'!F14</f>
        <v>8</v>
      </c>
      <c r="G14" s="109">
        <f>'zarej od stycznia do'!G14+'zarej m-czne'!G14</f>
        <v>5</v>
      </c>
      <c r="H14" s="108">
        <f>'zarej od stycznia do'!H14+'zarej m-czne'!H14</f>
        <v>46</v>
      </c>
      <c r="I14" s="108">
        <f>'zarej od stycznia do'!I14+'zarej m-czne'!I14</f>
        <v>30</v>
      </c>
      <c r="J14" s="108">
        <f>'zarej od stycznia do'!J14+'zarej m-czne'!J14</f>
        <v>17</v>
      </c>
      <c r="K14" s="108">
        <f>'zarej od stycznia do'!K14+'zarej m-czne'!K14</f>
        <v>9</v>
      </c>
      <c r="L14" s="108">
        <f>'zarej od stycznia do'!L14+'zarej m-czne'!L14</f>
        <v>15</v>
      </c>
      <c r="M14" s="108">
        <f>'zarej od stycznia do'!M14+'zarej m-czne'!M14</f>
        <v>8</v>
      </c>
      <c r="N14" s="108">
        <f>'zarej od stycznia do'!N14+'zarej m-czne'!N14</f>
        <v>1</v>
      </c>
      <c r="O14" s="108">
        <f>'zarej od stycznia do'!O14+'zarej m-czne'!O14</f>
        <v>1</v>
      </c>
      <c r="P14" s="108">
        <f>'zarej od stycznia do'!P14+'zarej m-czne'!P14</f>
        <v>0</v>
      </c>
      <c r="Q14" s="108">
        <f>'zarej od stycznia do'!Q14+'zarej m-czne'!Q14</f>
        <v>0</v>
      </c>
      <c r="R14" s="107">
        <f>'zarej od stycznia do'!R14+'zarej m-czne'!R14</f>
        <v>0</v>
      </c>
      <c r="S14" s="107">
        <f>'zarej od stycznia do'!S14+'zarej m-czne'!S14</f>
        <v>0</v>
      </c>
      <c r="T14" s="107">
        <f>'zarej od stycznia do'!T14+'zarej m-czne'!T14</f>
        <v>0</v>
      </c>
      <c r="U14" s="107">
        <f>'zarej od stycznia do'!U14+'zarej m-czne'!U14</f>
        <v>0</v>
      </c>
      <c r="V14" s="108">
        <f>'zarej od stycznia do'!V14+'zarej m-czne'!V14</f>
        <v>0</v>
      </c>
      <c r="W14" s="107">
        <f>'zarej od stycznia do'!W14+'zarej m-czne'!W14</f>
        <v>0</v>
      </c>
      <c r="X14" s="108">
        <f>'zarej od stycznia do'!X14+'zarej m-czne'!X14</f>
        <v>0</v>
      </c>
      <c r="Y14" s="108">
        <f>'zarej od stycznia do'!Y14+'zarej m-czne'!Y14</f>
        <v>0</v>
      </c>
      <c r="Z14" s="108">
        <f>'zarej od stycznia do'!Z14+'zarej m-czne'!Z14</f>
        <v>0</v>
      </c>
      <c r="AA14" s="108">
        <f>'zarej od stycznia do'!AA14+'zarej m-czne'!AA14</f>
        <v>0</v>
      </c>
      <c r="AB14" s="108">
        <f>'zarej od stycznia do'!AB14+'zarej m-czne'!AB14</f>
        <v>0</v>
      </c>
      <c r="AC14" s="108">
        <f>'zarej od stycznia do'!AC14+'zarej m-czne'!AC14</f>
        <v>0</v>
      </c>
      <c r="AD14" s="108">
        <f>'zarej od stycznia do'!AD14+'zarej m-czne'!AD14</f>
        <v>0</v>
      </c>
      <c r="AE14" s="108">
        <f>'zarej od stycznia do'!AE14+'zarej m-czne'!AE14</f>
        <v>0</v>
      </c>
      <c r="AF14" s="107">
        <f>'zarej od stycznia do'!AF14+'zarej m-czne'!AF14</f>
        <v>10</v>
      </c>
      <c r="AG14" s="107">
        <f>'zarej od stycznia do'!AG14+'zarej m-czne'!AG14</f>
        <v>7</v>
      </c>
      <c r="AH14" s="107">
        <f>'zarej od stycznia do'!AH14+'zarej m-czne'!AH14</f>
        <v>9</v>
      </c>
      <c r="AI14" s="107">
        <f>'zarej od stycznia do'!AI14+'zarej m-czne'!AI14</f>
        <v>0</v>
      </c>
      <c r="AJ14" s="107">
        <f>'zarej od stycznia do'!AJ14+'zarej m-czne'!AJ14</f>
        <v>10</v>
      </c>
      <c r="AK14" s="109">
        <f>'zarej od stycznia do'!AK14+'zarej m-czne'!AK14</f>
        <v>1</v>
      </c>
    </row>
    <row r="15" spans="1:37" ht="30" customHeight="1" thickBot="1">
      <c r="A15" s="112" t="s">
        <v>74</v>
      </c>
      <c r="B15" s="102">
        <f>'zarej od stycznia do'!B15+'zarej m-czne'!B15</f>
        <v>0</v>
      </c>
      <c r="C15" s="142">
        <f>'zarej od stycznia do'!C15+'zarej m-czne'!C15</f>
        <v>0</v>
      </c>
      <c r="D15" s="142">
        <f>'zarej od stycznia do'!D15+'zarej m-czne'!D15</f>
        <v>0</v>
      </c>
      <c r="E15" s="142">
        <f>'zarej od stycznia do'!E15+'zarej m-czne'!E15</f>
        <v>0</v>
      </c>
      <c r="F15" s="142">
        <f>'zarej od stycznia do'!F15+'zarej m-czne'!F15</f>
        <v>0</v>
      </c>
      <c r="G15" s="356">
        <f>'zarej od stycznia do'!G15+'zarej m-czne'!G15</f>
        <v>0</v>
      </c>
      <c r="H15" s="103">
        <f>'zarej od stycznia do'!H15+'zarej m-czne'!H15</f>
        <v>0</v>
      </c>
      <c r="I15" s="103">
        <f>'zarej od stycznia do'!I15+'zarej m-czne'!I15</f>
        <v>0</v>
      </c>
      <c r="J15" s="103">
        <f>'zarej od stycznia do'!J15+'zarej m-czne'!J15</f>
        <v>0</v>
      </c>
      <c r="K15" s="103">
        <f>'zarej od stycznia do'!K15+'zarej m-czne'!K15</f>
        <v>0</v>
      </c>
      <c r="L15" s="103">
        <f>'zarej od stycznia do'!L15+'zarej m-czne'!L15</f>
        <v>0</v>
      </c>
      <c r="M15" s="103">
        <f>'zarej od stycznia do'!M15+'zarej m-czne'!M15</f>
        <v>0</v>
      </c>
      <c r="N15" s="103">
        <f>'zarej od stycznia do'!N15+'zarej m-czne'!N15</f>
        <v>0</v>
      </c>
      <c r="O15" s="103">
        <f>'zarej od stycznia do'!O15+'zarej m-czne'!O15</f>
        <v>0</v>
      </c>
      <c r="P15" s="103">
        <f>'zarej od stycznia do'!P15+'zarej m-czne'!P15</f>
        <v>0</v>
      </c>
      <c r="Q15" s="103">
        <f>'zarej od stycznia do'!Q15+'zarej m-czne'!Q15</f>
        <v>0</v>
      </c>
      <c r="R15" s="103">
        <f>'zarej od stycznia do'!P15+'zarej m-czne'!R15</f>
        <v>0</v>
      </c>
      <c r="S15" s="107">
        <f>'zarej od stycznia do'!S15+'zarej m-czne'!S15</f>
        <v>0</v>
      </c>
      <c r="T15" s="107">
        <f>'zarej od stycznia do'!T15+'zarej m-czne'!T15</f>
        <v>0</v>
      </c>
      <c r="U15" s="107">
        <f>'zarej od stycznia do'!U15+'zarej m-czne'!U15</f>
        <v>0</v>
      </c>
      <c r="V15" s="103">
        <f>'zarej od stycznia do'!V15+'zarej m-czne'!V15</f>
        <v>0</v>
      </c>
      <c r="W15" s="103">
        <f>'zarej od stycznia do'!W15+'zarej m-czne'!W15</f>
        <v>0</v>
      </c>
      <c r="X15" s="103">
        <f>'zarej od stycznia do'!X15+'zarej m-czne'!X15</f>
        <v>0</v>
      </c>
      <c r="Y15" s="103">
        <f>'zarej od stycznia do'!Y15+'zarej m-czne'!Y15</f>
        <v>0</v>
      </c>
      <c r="Z15" s="103">
        <f>'zarej od stycznia do'!Z15+'zarej m-czne'!Z15</f>
        <v>0</v>
      </c>
      <c r="AA15" s="103">
        <f>'zarej od stycznia do'!AA15+'zarej m-czne'!AA15</f>
        <v>0</v>
      </c>
      <c r="AB15" s="103">
        <f>'zarej od stycznia do'!AB15+'zarej m-czne'!AB15</f>
        <v>0</v>
      </c>
      <c r="AC15" s="103">
        <f>'zarej od stycznia do'!AC15+'zarej m-czne'!AC15</f>
        <v>0</v>
      </c>
      <c r="AD15" s="103">
        <f>'zarej od stycznia do'!AD15+'zarej m-czne'!AD15</f>
        <v>0</v>
      </c>
      <c r="AE15" s="103">
        <f>'zarej od stycznia do'!AE15+'zarej m-czne'!AE15</f>
        <v>0</v>
      </c>
      <c r="AF15" s="103">
        <f>'zarej od stycznia do'!AF15+'zarej m-czne'!AF15</f>
        <v>0</v>
      </c>
      <c r="AG15" s="107">
        <f>'zarej od stycznia do'!AG15+'zarej m-czne'!AG15</f>
        <v>0</v>
      </c>
      <c r="AH15" s="107">
        <f>'zarej od stycznia do'!AH15+'zarej m-czne'!AH15</f>
        <v>11</v>
      </c>
      <c r="AI15" s="107">
        <f>'zarej od stycznia do'!AI15+'zarej m-czne'!AI15</f>
        <v>4</v>
      </c>
      <c r="AJ15" s="107">
        <f>'zarej od stycznia do'!AJ15+'zarej m-czne'!AJ15</f>
        <v>11</v>
      </c>
      <c r="AK15" s="109">
        <f>'zarej od stycznia do'!AK15+'zarej m-czne'!AK15</f>
        <v>4</v>
      </c>
    </row>
    <row r="16" spans="1:37" ht="30" customHeight="1" thickBot="1">
      <c r="A16" s="113" t="s">
        <v>14</v>
      </c>
      <c r="B16" s="114">
        <f aca="true" t="shared" si="0" ref="B16:AK16">B6+B7+B8+B9+B10+B11+B12+B13+B14+B15</f>
        <v>856</v>
      </c>
      <c r="C16" s="115">
        <f t="shared" si="0"/>
        <v>481</v>
      </c>
      <c r="D16" s="115">
        <f t="shared" si="0"/>
        <v>144</v>
      </c>
      <c r="E16" s="115">
        <f t="shared" si="0"/>
        <v>68</v>
      </c>
      <c r="F16" s="115">
        <f t="shared" si="0"/>
        <v>65</v>
      </c>
      <c r="G16" s="117">
        <f t="shared" si="0"/>
        <v>31</v>
      </c>
      <c r="H16" s="379">
        <f t="shared" si="0"/>
        <v>478</v>
      </c>
      <c r="I16" s="115">
        <f>I6+I7+I8+I9+I10+I11+I12+I13+I14+I15</f>
        <v>300</v>
      </c>
      <c r="J16" s="115">
        <f t="shared" si="0"/>
        <v>214</v>
      </c>
      <c r="K16" s="115">
        <f t="shared" si="0"/>
        <v>132</v>
      </c>
      <c r="L16" s="115">
        <f t="shared" si="0"/>
        <v>202</v>
      </c>
      <c r="M16" s="115">
        <f t="shared" si="0"/>
        <v>128</v>
      </c>
      <c r="N16" s="115">
        <f t="shared" si="0"/>
        <v>2</v>
      </c>
      <c r="O16" s="115">
        <f t="shared" si="0"/>
        <v>2</v>
      </c>
      <c r="P16" s="115">
        <f t="shared" si="0"/>
        <v>0</v>
      </c>
      <c r="Q16" s="115">
        <f t="shared" si="0"/>
        <v>0</v>
      </c>
      <c r="R16" s="115">
        <f t="shared" si="0"/>
        <v>7</v>
      </c>
      <c r="S16" s="115">
        <f t="shared" si="0"/>
        <v>2</v>
      </c>
      <c r="T16" s="115">
        <f t="shared" si="0"/>
        <v>3</v>
      </c>
      <c r="U16" s="115">
        <f t="shared" si="0"/>
        <v>0</v>
      </c>
      <c r="V16" s="115">
        <f t="shared" si="0"/>
        <v>0</v>
      </c>
      <c r="W16" s="115">
        <f t="shared" si="0"/>
        <v>0</v>
      </c>
      <c r="X16" s="115">
        <f t="shared" si="0"/>
        <v>7</v>
      </c>
      <c r="Y16" s="115">
        <f t="shared" si="0"/>
        <v>6</v>
      </c>
      <c r="Z16" s="115">
        <f t="shared" si="0"/>
        <v>11</v>
      </c>
      <c r="AA16" s="115">
        <f t="shared" si="0"/>
        <v>9</v>
      </c>
      <c r="AB16" s="115">
        <f t="shared" si="0"/>
        <v>6</v>
      </c>
      <c r="AC16" s="115">
        <f t="shared" si="0"/>
        <v>3</v>
      </c>
      <c r="AD16" s="115">
        <f t="shared" si="0"/>
        <v>0</v>
      </c>
      <c r="AE16" s="115">
        <f t="shared" si="0"/>
        <v>0</v>
      </c>
      <c r="AF16" s="115">
        <f t="shared" si="0"/>
        <v>104</v>
      </c>
      <c r="AG16" s="115">
        <f t="shared" si="0"/>
        <v>57</v>
      </c>
      <c r="AH16" s="115">
        <f t="shared" si="0"/>
        <v>178</v>
      </c>
      <c r="AI16" s="115">
        <f t="shared" si="0"/>
        <v>28</v>
      </c>
      <c r="AJ16" s="116">
        <f>AJ6+AJ7+AJ8+AJ9+AJ10+AJ11+AJ12+AJ13+AJ14+AJ15</f>
        <v>198</v>
      </c>
      <c r="AK16" s="117">
        <f t="shared" si="0"/>
        <v>45</v>
      </c>
    </row>
    <row r="19" ht="12.75">
      <c r="O19" s="118"/>
    </row>
  </sheetData>
  <sheetProtection/>
  <mergeCells count="24">
    <mergeCell ref="A1:AK1"/>
    <mergeCell ref="A2:A5"/>
    <mergeCell ref="B2:C4"/>
    <mergeCell ref="H2:I4"/>
    <mergeCell ref="J2:AG2"/>
    <mergeCell ref="AH2:AK3"/>
    <mergeCell ref="J3:K4"/>
    <mergeCell ref="D2:E4"/>
    <mergeCell ref="F2:G4"/>
    <mergeCell ref="L3:U3"/>
    <mergeCell ref="T4:U4"/>
    <mergeCell ref="AH4:AI4"/>
    <mergeCell ref="AJ4:AK4"/>
    <mergeCell ref="Z3:AA4"/>
    <mergeCell ref="AB3:AE3"/>
    <mergeCell ref="AF3:AG4"/>
    <mergeCell ref="AD4:AE4"/>
    <mergeCell ref="L4:M4"/>
    <mergeCell ref="N4:O4"/>
    <mergeCell ref="P4:Q4"/>
    <mergeCell ref="R4:S4"/>
    <mergeCell ref="AB4:AC4"/>
    <mergeCell ref="V3:W4"/>
    <mergeCell ref="X3:Y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="75" zoomScaleNormal="75" zoomScalePageLayoutView="0" workbookViewId="0" topLeftCell="A1">
      <selection activeCell="T4" sqref="T4:U4"/>
    </sheetView>
  </sheetViews>
  <sheetFormatPr defaultColWidth="9.00390625" defaultRowHeight="12.75"/>
  <cols>
    <col min="1" max="1" width="23.875" style="0" customWidth="1"/>
    <col min="2" max="33" width="7.25390625" style="0" customWidth="1"/>
    <col min="34" max="35" width="7.875" style="0" customWidth="1"/>
    <col min="36" max="36" width="8.625" style="0" customWidth="1"/>
  </cols>
  <sheetData>
    <row r="1" spans="1:37" ht="36.75" customHeight="1" thickBot="1">
      <c r="A1" s="246" t="s">
        <v>106</v>
      </c>
      <c r="B1" s="265"/>
      <c r="C1" s="265"/>
      <c r="D1" s="265"/>
      <c r="E1" s="265"/>
      <c r="F1" s="265"/>
      <c r="G1" s="265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65"/>
      <c r="AI1" s="265"/>
      <c r="AJ1" s="265"/>
      <c r="AK1" s="265"/>
    </row>
    <row r="2" spans="1:37" ht="30" customHeight="1">
      <c r="A2" s="360" t="s">
        <v>0</v>
      </c>
      <c r="B2" s="250" t="s">
        <v>56</v>
      </c>
      <c r="C2" s="251"/>
      <c r="D2" s="254" t="s">
        <v>108</v>
      </c>
      <c r="E2" s="258"/>
      <c r="F2" s="369" t="s">
        <v>109</v>
      </c>
      <c r="G2" s="370"/>
      <c r="H2" s="258" t="s">
        <v>57</v>
      </c>
      <c r="I2" s="251"/>
      <c r="J2" s="266" t="s">
        <v>58</v>
      </c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50" t="s">
        <v>59</v>
      </c>
      <c r="AI2" s="258"/>
      <c r="AJ2" s="258"/>
      <c r="AK2" s="259"/>
    </row>
    <row r="3" spans="1:37" ht="30" customHeight="1">
      <c r="A3" s="361"/>
      <c r="B3" s="252"/>
      <c r="C3" s="253"/>
      <c r="D3" s="255"/>
      <c r="E3" s="358"/>
      <c r="F3" s="359"/>
      <c r="G3" s="371"/>
      <c r="H3" s="358"/>
      <c r="I3" s="253"/>
      <c r="J3" s="240" t="s">
        <v>60</v>
      </c>
      <c r="K3" s="241"/>
      <c r="L3" s="240" t="s">
        <v>2</v>
      </c>
      <c r="M3" s="376"/>
      <c r="N3" s="376"/>
      <c r="O3" s="376"/>
      <c r="P3" s="376"/>
      <c r="Q3" s="376"/>
      <c r="R3" s="376"/>
      <c r="S3" s="376"/>
      <c r="T3" s="376"/>
      <c r="U3" s="241"/>
      <c r="V3" s="235" t="s">
        <v>61</v>
      </c>
      <c r="W3" s="236"/>
      <c r="X3" s="235" t="s">
        <v>62</v>
      </c>
      <c r="Y3" s="236"/>
      <c r="Z3" s="240" t="s">
        <v>63</v>
      </c>
      <c r="AA3" s="241"/>
      <c r="AB3" s="235" t="s">
        <v>64</v>
      </c>
      <c r="AC3" s="244"/>
      <c r="AD3" s="244"/>
      <c r="AE3" s="236"/>
      <c r="AF3" s="235" t="s">
        <v>65</v>
      </c>
      <c r="AG3" s="244"/>
      <c r="AH3" s="336"/>
      <c r="AI3" s="245"/>
      <c r="AJ3" s="245"/>
      <c r="AK3" s="260"/>
    </row>
    <row r="4" spans="1:37" ht="30" customHeight="1">
      <c r="A4" s="361"/>
      <c r="B4" s="252"/>
      <c r="C4" s="253"/>
      <c r="D4" s="237"/>
      <c r="E4" s="245"/>
      <c r="F4" s="359"/>
      <c r="G4" s="371"/>
      <c r="H4" s="358"/>
      <c r="I4" s="253"/>
      <c r="J4" s="242"/>
      <c r="K4" s="243"/>
      <c r="L4" s="230" t="s">
        <v>75</v>
      </c>
      <c r="M4" s="231"/>
      <c r="N4" s="232" t="s">
        <v>67</v>
      </c>
      <c r="O4" s="233"/>
      <c r="P4" s="230" t="s">
        <v>68</v>
      </c>
      <c r="Q4" s="231"/>
      <c r="R4" s="230" t="s">
        <v>69</v>
      </c>
      <c r="S4" s="234"/>
      <c r="T4" s="359" t="s">
        <v>110</v>
      </c>
      <c r="U4" s="359"/>
      <c r="V4" s="237"/>
      <c r="W4" s="238"/>
      <c r="X4" s="237"/>
      <c r="Y4" s="238"/>
      <c r="Z4" s="242"/>
      <c r="AA4" s="243"/>
      <c r="AB4" s="232" t="s">
        <v>16</v>
      </c>
      <c r="AC4" s="233"/>
      <c r="AD4" s="263" t="s">
        <v>76</v>
      </c>
      <c r="AE4" s="264"/>
      <c r="AF4" s="237"/>
      <c r="AG4" s="245"/>
      <c r="AH4" s="337" t="s">
        <v>71</v>
      </c>
      <c r="AI4" s="231"/>
      <c r="AJ4" s="261" t="s">
        <v>16</v>
      </c>
      <c r="AK4" s="262"/>
    </row>
    <row r="5" spans="1:37" ht="13.5" customHeight="1" thickBot="1">
      <c r="A5" s="362"/>
      <c r="B5" s="372" t="s">
        <v>72</v>
      </c>
      <c r="C5" s="119" t="s">
        <v>73</v>
      </c>
      <c r="D5" s="119" t="s">
        <v>72</v>
      </c>
      <c r="E5" s="119" t="s">
        <v>73</v>
      </c>
      <c r="F5" s="119" t="s">
        <v>72</v>
      </c>
      <c r="G5" s="373" t="s">
        <v>73</v>
      </c>
      <c r="H5" s="367" t="s">
        <v>72</v>
      </c>
      <c r="I5" s="119" t="s">
        <v>73</v>
      </c>
      <c r="J5" s="120" t="s">
        <v>72</v>
      </c>
      <c r="K5" s="120" t="s">
        <v>73</v>
      </c>
      <c r="L5" s="120" t="s">
        <v>72</v>
      </c>
      <c r="M5" s="120" t="s">
        <v>73</v>
      </c>
      <c r="N5" s="120" t="s">
        <v>72</v>
      </c>
      <c r="O5" s="120" t="s">
        <v>73</v>
      </c>
      <c r="P5" s="120" t="s">
        <v>72</v>
      </c>
      <c r="Q5" s="120" t="s">
        <v>73</v>
      </c>
      <c r="R5" s="120" t="s">
        <v>72</v>
      </c>
      <c r="S5" s="120" t="s">
        <v>73</v>
      </c>
      <c r="T5" s="120" t="s">
        <v>72</v>
      </c>
      <c r="U5" s="120" t="s">
        <v>73</v>
      </c>
      <c r="V5" s="120" t="s">
        <v>72</v>
      </c>
      <c r="W5" s="120" t="s">
        <v>73</v>
      </c>
      <c r="X5" s="120" t="s">
        <v>72</v>
      </c>
      <c r="Y5" s="120" t="s">
        <v>73</v>
      </c>
      <c r="Z5" s="120" t="s">
        <v>72</v>
      </c>
      <c r="AA5" s="120" t="s">
        <v>73</v>
      </c>
      <c r="AB5" s="120" t="s">
        <v>72</v>
      </c>
      <c r="AC5" s="120" t="s">
        <v>73</v>
      </c>
      <c r="AD5" s="120" t="s">
        <v>72</v>
      </c>
      <c r="AE5" s="120" t="s">
        <v>73</v>
      </c>
      <c r="AF5" s="120" t="s">
        <v>72</v>
      </c>
      <c r="AG5" s="333" t="s">
        <v>73</v>
      </c>
      <c r="AH5" s="338" t="s">
        <v>72</v>
      </c>
      <c r="AI5" s="121" t="s">
        <v>73</v>
      </c>
      <c r="AJ5" s="122" t="s">
        <v>72</v>
      </c>
      <c r="AK5" s="123" t="s">
        <v>73</v>
      </c>
    </row>
    <row r="6" spans="1:37" ht="30" customHeight="1">
      <c r="A6" s="363" t="s">
        <v>30</v>
      </c>
      <c r="B6" s="377">
        <v>0</v>
      </c>
      <c r="C6" s="1">
        <v>0</v>
      </c>
      <c r="D6" s="1">
        <v>0</v>
      </c>
      <c r="E6" s="1">
        <v>0</v>
      </c>
      <c r="F6" s="1">
        <v>0</v>
      </c>
      <c r="G6" s="355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  <c r="AE6" s="103">
        <v>0</v>
      </c>
      <c r="AF6" s="103">
        <v>0</v>
      </c>
      <c r="AG6" s="334">
        <v>0</v>
      </c>
      <c r="AH6" s="102">
        <v>0</v>
      </c>
      <c r="AI6" s="103">
        <v>0</v>
      </c>
      <c r="AJ6" s="103">
        <v>0</v>
      </c>
      <c r="AK6" s="339">
        <v>0</v>
      </c>
    </row>
    <row r="7" spans="1:37" ht="30" customHeight="1">
      <c r="A7" s="364" t="s">
        <v>32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9">
        <v>0</v>
      </c>
      <c r="H7" s="150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107">
        <v>0</v>
      </c>
      <c r="AD7" s="107">
        <v>0</v>
      </c>
      <c r="AE7" s="107">
        <v>0</v>
      </c>
      <c r="AF7" s="107">
        <v>0</v>
      </c>
      <c r="AG7" s="149">
        <v>0</v>
      </c>
      <c r="AH7" s="110">
        <v>0</v>
      </c>
      <c r="AI7" s="107">
        <v>0</v>
      </c>
      <c r="AJ7" s="107">
        <v>0</v>
      </c>
      <c r="AK7" s="109">
        <v>0</v>
      </c>
    </row>
    <row r="8" spans="1:37" ht="30" customHeight="1">
      <c r="A8" s="364" t="s">
        <v>33</v>
      </c>
      <c r="B8" s="110">
        <v>0</v>
      </c>
      <c r="C8" s="107">
        <v>0</v>
      </c>
      <c r="D8" s="107">
        <v>0</v>
      </c>
      <c r="E8" s="107">
        <v>0</v>
      </c>
      <c r="F8" s="107">
        <v>0</v>
      </c>
      <c r="G8" s="109">
        <v>0</v>
      </c>
      <c r="H8" s="150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49">
        <v>0</v>
      </c>
      <c r="AH8" s="110">
        <v>0</v>
      </c>
      <c r="AI8" s="107">
        <v>0</v>
      </c>
      <c r="AJ8" s="107">
        <v>0</v>
      </c>
      <c r="AK8" s="109">
        <v>0</v>
      </c>
    </row>
    <row r="9" spans="1:37" ht="30" customHeight="1">
      <c r="A9" s="364" t="s">
        <v>34</v>
      </c>
      <c r="B9" s="102">
        <v>0</v>
      </c>
      <c r="C9" s="107">
        <v>0</v>
      </c>
      <c r="D9" s="107">
        <v>0</v>
      </c>
      <c r="E9" s="107">
        <v>0</v>
      </c>
      <c r="F9" s="107">
        <v>0</v>
      </c>
      <c r="G9" s="109">
        <v>0</v>
      </c>
      <c r="H9" s="150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49">
        <v>0</v>
      </c>
      <c r="AH9" s="110">
        <v>0</v>
      </c>
      <c r="AI9" s="107">
        <v>0</v>
      </c>
      <c r="AJ9" s="107">
        <v>0</v>
      </c>
      <c r="AK9" s="109">
        <v>0</v>
      </c>
    </row>
    <row r="10" spans="1:37" ht="30" customHeight="1">
      <c r="A10" s="364" t="s">
        <v>35</v>
      </c>
      <c r="B10" s="110">
        <v>0</v>
      </c>
      <c r="C10" s="107">
        <v>0</v>
      </c>
      <c r="D10" s="107">
        <v>0</v>
      </c>
      <c r="E10" s="107">
        <v>0</v>
      </c>
      <c r="F10" s="107">
        <v>0</v>
      </c>
      <c r="G10" s="109">
        <v>0</v>
      </c>
      <c r="H10" s="150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49">
        <v>0</v>
      </c>
      <c r="AH10" s="110">
        <v>0</v>
      </c>
      <c r="AI10" s="107">
        <v>0</v>
      </c>
      <c r="AJ10" s="107">
        <v>0</v>
      </c>
      <c r="AK10" s="109">
        <v>0</v>
      </c>
    </row>
    <row r="11" spans="1:37" ht="30" customHeight="1">
      <c r="A11" s="364" t="s">
        <v>36</v>
      </c>
      <c r="B11" s="102">
        <v>0</v>
      </c>
      <c r="C11" s="107">
        <v>0</v>
      </c>
      <c r="D11" s="107">
        <v>0</v>
      </c>
      <c r="E11" s="107">
        <v>0</v>
      </c>
      <c r="F11" s="107">
        <v>0</v>
      </c>
      <c r="G11" s="109">
        <v>0</v>
      </c>
      <c r="H11" s="150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49">
        <v>0</v>
      </c>
      <c r="AH11" s="110">
        <v>0</v>
      </c>
      <c r="AI11" s="107">
        <v>0</v>
      </c>
      <c r="AJ11" s="107">
        <v>0</v>
      </c>
      <c r="AK11" s="109">
        <v>0</v>
      </c>
    </row>
    <row r="12" spans="1:37" ht="30" customHeight="1">
      <c r="A12" s="364" t="s">
        <v>37</v>
      </c>
      <c r="B12" s="110">
        <v>0</v>
      </c>
      <c r="C12" s="107">
        <v>0</v>
      </c>
      <c r="D12" s="107">
        <v>0</v>
      </c>
      <c r="E12" s="107">
        <v>0</v>
      </c>
      <c r="F12" s="107">
        <v>0</v>
      </c>
      <c r="G12" s="109">
        <v>0</v>
      </c>
      <c r="H12" s="150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49">
        <v>0</v>
      </c>
      <c r="AH12" s="110">
        <v>0</v>
      </c>
      <c r="AI12" s="107">
        <v>0</v>
      </c>
      <c r="AJ12" s="107">
        <v>0</v>
      </c>
      <c r="AK12" s="109">
        <v>0</v>
      </c>
    </row>
    <row r="13" spans="1:37" ht="30" customHeight="1">
      <c r="A13" s="364" t="s">
        <v>38</v>
      </c>
      <c r="B13" s="110">
        <v>0</v>
      </c>
      <c r="C13" s="107">
        <v>0</v>
      </c>
      <c r="D13" s="107">
        <v>0</v>
      </c>
      <c r="E13" s="107">
        <v>0</v>
      </c>
      <c r="F13" s="107">
        <v>0</v>
      </c>
      <c r="G13" s="109">
        <v>0</v>
      </c>
      <c r="H13" s="150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49">
        <v>0</v>
      </c>
      <c r="AH13" s="110">
        <v>0</v>
      </c>
      <c r="AI13" s="107">
        <v>0</v>
      </c>
      <c r="AJ13" s="107">
        <v>0</v>
      </c>
      <c r="AK13" s="109">
        <v>0</v>
      </c>
    </row>
    <row r="14" spans="1:37" ht="30" customHeight="1">
      <c r="A14" s="364" t="s">
        <v>39</v>
      </c>
      <c r="B14" s="111">
        <v>0</v>
      </c>
      <c r="C14" s="107">
        <v>0</v>
      </c>
      <c r="D14" s="107">
        <v>0</v>
      </c>
      <c r="E14" s="107">
        <v>0</v>
      </c>
      <c r="F14" s="107">
        <v>0</v>
      </c>
      <c r="G14" s="109">
        <v>0</v>
      </c>
      <c r="H14" s="150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49">
        <v>0</v>
      </c>
      <c r="AH14" s="110">
        <v>0</v>
      </c>
      <c r="AI14" s="107">
        <v>0</v>
      </c>
      <c r="AJ14" s="107">
        <v>0</v>
      </c>
      <c r="AK14" s="109">
        <v>0</v>
      </c>
    </row>
    <row r="15" spans="1:37" ht="30" customHeight="1">
      <c r="A15" s="365" t="s">
        <v>74</v>
      </c>
      <c r="B15" s="102">
        <v>0</v>
      </c>
      <c r="C15" s="107">
        <v>0</v>
      </c>
      <c r="D15" s="107">
        <v>0</v>
      </c>
      <c r="E15" s="107">
        <v>0</v>
      </c>
      <c r="F15" s="107">
        <v>0</v>
      </c>
      <c r="G15" s="109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334">
        <v>0</v>
      </c>
      <c r="AH15" s="102">
        <v>0</v>
      </c>
      <c r="AI15" s="103">
        <v>0</v>
      </c>
      <c r="AJ15" s="103">
        <v>0</v>
      </c>
      <c r="AK15" s="339">
        <v>0</v>
      </c>
    </row>
    <row r="16" spans="1:37" ht="30" customHeight="1" thickBot="1">
      <c r="A16" s="366" t="s">
        <v>14</v>
      </c>
      <c r="B16" s="124">
        <f aca="true" t="shared" si="0" ref="B16:G16">B6+B7+B8+B9+B10+B11+B12+B13+B14+B15</f>
        <v>0</v>
      </c>
      <c r="C16" s="125">
        <f t="shared" si="0"/>
        <v>0</v>
      </c>
      <c r="D16" s="125">
        <f t="shared" si="0"/>
        <v>0</v>
      </c>
      <c r="E16" s="125">
        <f t="shared" si="0"/>
        <v>0</v>
      </c>
      <c r="F16" s="125">
        <f t="shared" si="0"/>
        <v>0</v>
      </c>
      <c r="G16" s="126">
        <f t="shared" si="0"/>
        <v>0</v>
      </c>
      <c r="H16" s="368">
        <f>H6+H7+H8+H9+H10+H11+H12+H13+H14+H15</f>
        <v>0</v>
      </c>
      <c r="I16" s="125">
        <f>I6+I7+I8+I9+I10+I11+I12+I13+I14+I15</f>
        <v>0</v>
      </c>
      <c r="J16" s="125">
        <f>J6+J7+J8+J9+J10+J11+J12+J13+J14+J15</f>
        <v>0</v>
      </c>
      <c r="K16" s="125">
        <f>K6+K7+K8+K9+K10+K11+K12+K13+K14+K15</f>
        <v>0</v>
      </c>
      <c r="L16" s="125">
        <f>L6+L7+L8+L9+L10+L11+L12+L13+L14+L15</f>
        <v>0</v>
      </c>
      <c r="M16" s="125">
        <f>M6+M7+M8+M9+M10+M11+M12+M13+M14+M15</f>
        <v>0</v>
      </c>
      <c r="N16" s="125">
        <f>N6+N7+N8+N9+N10+N11+N12+N13+N14+N15</f>
        <v>0</v>
      </c>
      <c r="O16" s="125">
        <f>O6+O7+O8+O9+O10+O11+O12+O13+O14+O15</f>
        <v>0</v>
      </c>
      <c r="P16" s="125">
        <f>P6+P7+P8+P9+P10+P11+P12+P13+P14+P15</f>
        <v>0</v>
      </c>
      <c r="Q16" s="125">
        <f>Q6+Q7+Q8+Q9+Q10+Q11+Q12+Q13+Q14+Q15</f>
        <v>0</v>
      </c>
      <c r="R16" s="125">
        <f>R6+R7+R8+R9+R10+R11+R12+R13+R14+R15</f>
        <v>0</v>
      </c>
      <c r="S16" s="125">
        <f>S6+S7+S8+S9+S10+S11+S12+S13+S14+S15</f>
        <v>0</v>
      </c>
      <c r="T16" s="125">
        <f>T6+T7+T8+T9+T10+T11+T12+T13+T14+T15</f>
        <v>0</v>
      </c>
      <c r="U16" s="125">
        <f>U6+U7+U8+U9+U10+U11+U12+U13+U14+U15</f>
        <v>0</v>
      </c>
      <c r="V16" s="125">
        <f>V6+V7+V8+V9+V10+V11+V12+V13+V14+V15</f>
        <v>0</v>
      </c>
      <c r="W16" s="125">
        <f>W6+W7+W8+W9+W10+W11+W12+W13+W14+W15</f>
        <v>0</v>
      </c>
      <c r="X16" s="125">
        <f>X6+X7+X8+X9+X10+X11+X12+X13+X14+X15</f>
        <v>0</v>
      </c>
      <c r="Y16" s="125">
        <f>Y6+Y7+Y8+Y9+Y10+Y11+Y12+Y13+Y14+Y15</f>
        <v>0</v>
      </c>
      <c r="Z16" s="125">
        <f>Z6+Z7+Z8+Z9+Z10+Z11+Z12+Z13+Z14+Z15</f>
        <v>0</v>
      </c>
      <c r="AA16" s="125">
        <f>AA6+AA7+AA8+AA9+AA10+AA11+AA12+AA13+AA14+AA15</f>
        <v>0</v>
      </c>
      <c r="AB16" s="125">
        <f>AB6+AB7+AB8+AB9+AB10+AB11+AB12+AB13+AB14+AB15</f>
        <v>0</v>
      </c>
      <c r="AC16" s="125">
        <f>AC6+AC7+AC8+AC9+AC10+AC11+AC12+AC13+AC14+AC15</f>
        <v>0</v>
      </c>
      <c r="AD16" s="125">
        <f>AD6+AD7+AD8+AD9+AD10+AD11+AD12+AD13+AD14+AD15</f>
        <v>0</v>
      </c>
      <c r="AE16" s="125">
        <f>AE6+AE7+AE8+AE9+AE10+AE11+AE12+AE13+AE14+AE15</f>
        <v>0</v>
      </c>
      <c r="AF16" s="125">
        <f>AF6+AF7+AF8+AF9+AF10+AF11+AF12+AF13+AF14+AF15</f>
        <v>0</v>
      </c>
      <c r="AG16" s="335">
        <f>AG6+AG7+AG8+AG9+AG10+AG11+AG12+AG13+AG14+AG15</f>
        <v>0</v>
      </c>
      <c r="AH16" s="124">
        <f>AH6+AH7+AH8+AH9+AH10+AH11+AH12+AH13+AH14+AH15</f>
        <v>0</v>
      </c>
      <c r="AI16" s="125">
        <f>AI6+AI7+AI8+AI9+AI10+AI11+AI12+AI13+AI14+AI15</f>
        <v>0</v>
      </c>
      <c r="AJ16" s="125">
        <f>AJ6+AJ7+AJ8+AJ9+AJ10+AJ11+AJ12+AJ13+AJ14+AJ15</f>
        <v>0</v>
      </c>
      <c r="AK16" s="126">
        <f>AK6+AK7+AK8+AK9+AK10+AK11+AK12+AK13+AK14+AK15</f>
        <v>0</v>
      </c>
    </row>
  </sheetData>
  <sheetProtection/>
  <mergeCells count="24">
    <mergeCell ref="A1:AK1"/>
    <mergeCell ref="A2:A5"/>
    <mergeCell ref="B2:C4"/>
    <mergeCell ref="H2:I4"/>
    <mergeCell ref="J2:AG2"/>
    <mergeCell ref="AH2:AK3"/>
    <mergeCell ref="J3:K4"/>
    <mergeCell ref="D2:E4"/>
    <mergeCell ref="F2:G4"/>
    <mergeCell ref="T4:U4"/>
    <mergeCell ref="L3:U3"/>
    <mergeCell ref="AH4:AI4"/>
    <mergeCell ref="AJ4:AK4"/>
    <mergeCell ref="Z3:AA4"/>
    <mergeCell ref="AB3:AE3"/>
    <mergeCell ref="AF3:AG4"/>
    <mergeCell ref="AD4:AE4"/>
    <mergeCell ref="L4:M4"/>
    <mergeCell ref="N4:O4"/>
    <mergeCell ref="P4:Q4"/>
    <mergeCell ref="R4:S4"/>
    <mergeCell ref="AB4:AC4"/>
    <mergeCell ref="V3:W4"/>
    <mergeCell ref="X3:Y4"/>
  </mergeCells>
  <printOptions horizontalCentered="1"/>
  <pageMargins left="0.3937007874015748" right="0.3937007874015748" top="0.74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="75" zoomScaleNormal="75" zoomScalePageLayoutView="0" workbookViewId="0" topLeftCell="A1">
      <selection activeCell="T4" sqref="T4:U4"/>
    </sheetView>
  </sheetViews>
  <sheetFormatPr defaultColWidth="9.00390625" defaultRowHeight="12.75"/>
  <cols>
    <col min="1" max="1" width="16.875" style="0" customWidth="1"/>
    <col min="2" max="17" width="7.75390625" style="0" customWidth="1"/>
    <col min="18" max="21" width="7.125" style="0" customWidth="1"/>
    <col min="22" max="33" width="7.75390625" style="0" customWidth="1"/>
    <col min="34" max="35" width="7.875" style="0" customWidth="1"/>
    <col min="36" max="36" width="8.625" style="0" customWidth="1"/>
  </cols>
  <sheetData>
    <row r="1" spans="1:37" ht="36" customHeight="1" thickBot="1">
      <c r="A1" s="280" t="s">
        <v>107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</row>
    <row r="2" spans="1:37" ht="22.5" customHeight="1">
      <c r="A2" s="340" t="s">
        <v>0</v>
      </c>
      <c r="B2" s="273" t="s">
        <v>56</v>
      </c>
      <c r="C2" s="282"/>
      <c r="D2" s="281" t="s">
        <v>108</v>
      </c>
      <c r="E2" s="282"/>
      <c r="F2" s="281" t="s">
        <v>109</v>
      </c>
      <c r="G2" s="275"/>
      <c r="H2" s="274" t="s">
        <v>57</v>
      </c>
      <c r="I2" s="282"/>
      <c r="J2" s="285" t="s">
        <v>58</v>
      </c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73" t="s">
        <v>59</v>
      </c>
      <c r="AI2" s="274"/>
      <c r="AJ2" s="274"/>
      <c r="AK2" s="275"/>
    </row>
    <row r="3" spans="1:37" ht="21.75" customHeight="1">
      <c r="A3" s="341"/>
      <c r="B3" s="351"/>
      <c r="C3" s="284"/>
      <c r="D3" s="283"/>
      <c r="E3" s="284"/>
      <c r="F3" s="283"/>
      <c r="G3" s="352"/>
      <c r="H3" s="347"/>
      <c r="I3" s="284"/>
      <c r="J3" s="291" t="s">
        <v>60</v>
      </c>
      <c r="K3" s="292"/>
      <c r="L3" s="291" t="s">
        <v>2</v>
      </c>
      <c r="M3" s="357"/>
      <c r="N3" s="357"/>
      <c r="O3" s="357"/>
      <c r="P3" s="357"/>
      <c r="Q3" s="357"/>
      <c r="R3" s="357"/>
      <c r="S3" s="357"/>
      <c r="T3" s="357"/>
      <c r="U3" s="292"/>
      <c r="V3" s="269" t="s">
        <v>61</v>
      </c>
      <c r="W3" s="298"/>
      <c r="X3" s="269" t="s">
        <v>62</v>
      </c>
      <c r="Y3" s="298"/>
      <c r="Z3" s="291" t="s">
        <v>63</v>
      </c>
      <c r="AA3" s="292"/>
      <c r="AB3" s="269" t="s">
        <v>64</v>
      </c>
      <c r="AC3" s="295"/>
      <c r="AD3" s="268" t="s">
        <v>2</v>
      </c>
      <c r="AE3" s="268"/>
      <c r="AF3" s="269" t="s">
        <v>65</v>
      </c>
      <c r="AG3" s="270"/>
      <c r="AH3" s="276"/>
      <c r="AI3" s="272"/>
      <c r="AJ3" s="272"/>
      <c r="AK3" s="277"/>
    </row>
    <row r="4" spans="1:37" ht="27.75" customHeight="1">
      <c r="A4" s="341"/>
      <c r="B4" s="351"/>
      <c r="C4" s="284"/>
      <c r="D4" s="271"/>
      <c r="E4" s="299"/>
      <c r="F4" s="271"/>
      <c r="G4" s="277"/>
      <c r="H4" s="347"/>
      <c r="I4" s="284"/>
      <c r="J4" s="293"/>
      <c r="K4" s="294"/>
      <c r="L4" s="289" t="s">
        <v>75</v>
      </c>
      <c r="M4" s="288"/>
      <c r="N4" s="278" t="s">
        <v>67</v>
      </c>
      <c r="O4" s="279"/>
      <c r="P4" s="289" t="s">
        <v>68</v>
      </c>
      <c r="Q4" s="288"/>
      <c r="R4" s="289" t="s">
        <v>69</v>
      </c>
      <c r="S4" s="300"/>
      <c r="T4" s="268" t="s">
        <v>110</v>
      </c>
      <c r="U4" s="268"/>
      <c r="V4" s="271"/>
      <c r="W4" s="299"/>
      <c r="X4" s="271"/>
      <c r="Y4" s="299"/>
      <c r="Z4" s="293"/>
      <c r="AA4" s="294"/>
      <c r="AB4" s="296"/>
      <c r="AC4" s="297"/>
      <c r="AD4" s="278" t="s">
        <v>77</v>
      </c>
      <c r="AE4" s="279"/>
      <c r="AF4" s="271"/>
      <c r="AG4" s="272"/>
      <c r="AH4" s="287" t="s">
        <v>71</v>
      </c>
      <c r="AI4" s="288"/>
      <c r="AJ4" s="289" t="s">
        <v>16</v>
      </c>
      <c r="AK4" s="290"/>
    </row>
    <row r="5" spans="1:37" ht="19.5" customHeight="1" thickBot="1">
      <c r="A5" s="342"/>
      <c r="B5" s="353" t="s">
        <v>72</v>
      </c>
      <c r="C5" s="130" t="s">
        <v>73</v>
      </c>
      <c r="D5" s="130" t="s">
        <v>72</v>
      </c>
      <c r="E5" s="130" t="s">
        <v>73</v>
      </c>
      <c r="F5" s="130" t="s">
        <v>72</v>
      </c>
      <c r="G5" s="136" t="s">
        <v>73</v>
      </c>
      <c r="H5" s="348" t="s">
        <v>72</v>
      </c>
      <c r="I5" s="130" t="s">
        <v>73</v>
      </c>
      <c r="J5" s="131" t="s">
        <v>72</v>
      </c>
      <c r="K5" s="131" t="s">
        <v>73</v>
      </c>
      <c r="L5" s="131" t="s">
        <v>72</v>
      </c>
      <c r="M5" s="131" t="s">
        <v>73</v>
      </c>
      <c r="N5" s="131" t="s">
        <v>72</v>
      </c>
      <c r="O5" s="131" t="s">
        <v>73</v>
      </c>
      <c r="P5" s="131" t="s">
        <v>72</v>
      </c>
      <c r="Q5" s="131" t="s">
        <v>73</v>
      </c>
      <c r="R5" s="132" t="s">
        <v>72</v>
      </c>
      <c r="S5" s="2" t="s">
        <v>73</v>
      </c>
      <c r="T5" s="2" t="s">
        <v>72</v>
      </c>
      <c r="U5" s="2" t="s">
        <v>73</v>
      </c>
      <c r="V5" s="131" t="s">
        <v>72</v>
      </c>
      <c r="W5" s="131" t="s">
        <v>73</v>
      </c>
      <c r="X5" s="131" t="s">
        <v>72</v>
      </c>
      <c r="Y5" s="131" t="s">
        <v>73</v>
      </c>
      <c r="Z5" s="131" t="s">
        <v>72</v>
      </c>
      <c r="AA5" s="131" t="s">
        <v>73</v>
      </c>
      <c r="AB5" s="131" t="s">
        <v>72</v>
      </c>
      <c r="AC5" s="131" t="s">
        <v>73</v>
      </c>
      <c r="AD5" s="131" t="s">
        <v>72</v>
      </c>
      <c r="AE5" s="131" t="s">
        <v>73</v>
      </c>
      <c r="AF5" s="131" t="s">
        <v>72</v>
      </c>
      <c r="AG5" s="133" t="s">
        <v>73</v>
      </c>
      <c r="AH5" s="134" t="s">
        <v>72</v>
      </c>
      <c r="AI5" s="135" t="s">
        <v>73</v>
      </c>
      <c r="AJ5" s="135" t="s">
        <v>72</v>
      </c>
      <c r="AK5" s="136" t="s">
        <v>73</v>
      </c>
    </row>
    <row r="6" spans="1:37" ht="30" customHeight="1">
      <c r="A6" s="343" t="s">
        <v>30</v>
      </c>
      <c r="B6" s="354">
        <v>348</v>
      </c>
      <c r="C6" s="1">
        <v>218</v>
      </c>
      <c r="D6" s="1">
        <v>68</v>
      </c>
      <c r="E6" s="1">
        <v>33</v>
      </c>
      <c r="F6" s="1">
        <v>21</v>
      </c>
      <c r="G6" s="355">
        <v>12</v>
      </c>
      <c r="H6" s="349">
        <v>157</v>
      </c>
      <c r="I6" s="1">
        <v>93</v>
      </c>
      <c r="J6" s="1">
        <v>75</v>
      </c>
      <c r="K6" s="1">
        <v>45</v>
      </c>
      <c r="L6" s="1">
        <v>72</v>
      </c>
      <c r="M6" s="1">
        <v>43</v>
      </c>
      <c r="N6" s="1">
        <v>1</v>
      </c>
      <c r="O6" s="1">
        <v>1</v>
      </c>
      <c r="P6" s="1">
        <v>0</v>
      </c>
      <c r="Q6" s="1">
        <v>0</v>
      </c>
      <c r="R6" s="1">
        <v>2</v>
      </c>
      <c r="S6" s="137">
        <v>1</v>
      </c>
      <c r="T6" s="137">
        <v>1</v>
      </c>
      <c r="U6" s="137">
        <v>0</v>
      </c>
      <c r="V6" s="1">
        <v>0</v>
      </c>
      <c r="W6" s="1">
        <v>0</v>
      </c>
      <c r="X6" s="1">
        <v>3</v>
      </c>
      <c r="Y6" s="1">
        <v>3</v>
      </c>
      <c r="Z6" s="1">
        <v>4</v>
      </c>
      <c r="AA6" s="1">
        <v>3</v>
      </c>
      <c r="AB6" s="1">
        <v>2</v>
      </c>
      <c r="AC6" s="1">
        <v>1</v>
      </c>
      <c r="AD6" s="1">
        <v>0</v>
      </c>
      <c r="AE6" s="1">
        <v>0</v>
      </c>
      <c r="AF6" s="1">
        <v>30</v>
      </c>
      <c r="AG6" s="137">
        <v>13</v>
      </c>
      <c r="AH6" s="138">
        <v>35</v>
      </c>
      <c r="AI6" s="129">
        <v>10</v>
      </c>
      <c r="AJ6" s="139">
        <f>N6+P6+V6+X6+Z6+AH6</f>
        <v>43</v>
      </c>
      <c r="AK6" s="140">
        <f>O6+Q6+W6+Y6+AA6+AI6</f>
        <v>17</v>
      </c>
    </row>
    <row r="7" spans="1:37" ht="30" customHeight="1">
      <c r="A7" s="344" t="s">
        <v>32</v>
      </c>
      <c r="B7" s="110">
        <v>72</v>
      </c>
      <c r="C7" s="107">
        <v>35</v>
      </c>
      <c r="D7" s="107">
        <v>14</v>
      </c>
      <c r="E7" s="107">
        <v>6</v>
      </c>
      <c r="F7" s="107">
        <v>4</v>
      </c>
      <c r="G7" s="109">
        <v>0</v>
      </c>
      <c r="H7" s="150">
        <v>32</v>
      </c>
      <c r="I7" s="107">
        <v>24</v>
      </c>
      <c r="J7" s="107">
        <v>10</v>
      </c>
      <c r="K7" s="107">
        <v>9</v>
      </c>
      <c r="L7" s="107">
        <v>10</v>
      </c>
      <c r="M7" s="107">
        <v>9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29">
        <v>0</v>
      </c>
      <c r="T7" s="148">
        <v>0</v>
      </c>
      <c r="U7" s="148">
        <v>0</v>
      </c>
      <c r="V7" s="107">
        <v>0</v>
      </c>
      <c r="W7" s="107">
        <v>0</v>
      </c>
      <c r="X7" s="107">
        <v>1</v>
      </c>
      <c r="Y7" s="107">
        <v>1</v>
      </c>
      <c r="Z7" s="107">
        <v>1</v>
      </c>
      <c r="AA7" s="107">
        <v>0</v>
      </c>
      <c r="AB7" s="107">
        <v>1</v>
      </c>
      <c r="AC7" s="107">
        <v>1</v>
      </c>
      <c r="AD7" s="107">
        <v>0</v>
      </c>
      <c r="AE7" s="107">
        <v>0</v>
      </c>
      <c r="AF7" s="107">
        <v>13</v>
      </c>
      <c r="AG7" s="128">
        <v>9</v>
      </c>
      <c r="AH7" s="141">
        <v>1</v>
      </c>
      <c r="AI7" s="129">
        <v>0</v>
      </c>
      <c r="AJ7" s="139">
        <f>N7+P7+V7+X7+Z7+AH7</f>
        <v>3</v>
      </c>
      <c r="AK7" s="140">
        <f>O7+Q7+W7+Y7+AA7+AI7</f>
        <v>1</v>
      </c>
    </row>
    <row r="8" spans="1:37" ht="30" customHeight="1">
      <c r="A8" s="344" t="s">
        <v>33</v>
      </c>
      <c r="B8" s="110">
        <v>55</v>
      </c>
      <c r="C8" s="107">
        <v>28</v>
      </c>
      <c r="D8" s="107">
        <v>9</v>
      </c>
      <c r="E8" s="107">
        <v>4</v>
      </c>
      <c r="F8" s="107">
        <v>2</v>
      </c>
      <c r="G8" s="109">
        <v>1</v>
      </c>
      <c r="H8" s="150">
        <v>27</v>
      </c>
      <c r="I8" s="107">
        <v>13</v>
      </c>
      <c r="J8" s="107">
        <v>8</v>
      </c>
      <c r="K8" s="107">
        <v>4</v>
      </c>
      <c r="L8" s="107">
        <v>7</v>
      </c>
      <c r="M8" s="107">
        <v>4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29">
        <v>0</v>
      </c>
      <c r="T8" s="148">
        <v>0</v>
      </c>
      <c r="U8" s="148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5</v>
      </c>
      <c r="AG8" s="128">
        <v>1</v>
      </c>
      <c r="AH8" s="141">
        <v>8</v>
      </c>
      <c r="AI8" s="129">
        <v>0</v>
      </c>
      <c r="AJ8" s="139">
        <f>N8+P8+V8+X8+Z8+AH8</f>
        <v>8</v>
      </c>
      <c r="AK8" s="140">
        <f>O8+Q8+W8+Y8+AA8+AI8</f>
        <v>0</v>
      </c>
    </row>
    <row r="9" spans="1:37" ht="30" customHeight="1">
      <c r="A9" s="344" t="s">
        <v>34</v>
      </c>
      <c r="B9" s="110">
        <v>33</v>
      </c>
      <c r="C9" s="107">
        <v>16</v>
      </c>
      <c r="D9" s="107">
        <v>5</v>
      </c>
      <c r="E9" s="107">
        <v>3</v>
      </c>
      <c r="F9" s="107">
        <v>4</v>
      </c>
      <c r="G9" s="109">
        <v>2</v>
      </c>
      <c r="H9" s="150">
        <v>27</v>
      </c>
      <c r="I9" s="107">
        <v>16</v>
      </c>
      <c r="J9" s="107">
        <v>12</v>
      </c>
      <c r="K9" s="107">
        <v>8</v>
      </c>
      <c r="L9" s="107">
        <v>11</v>
      </c>
      <c r="M9" s="107">
        <v>8</v>
      </c>
      <c r="N9" s="107">
        <v>0</v>
      </c>
      <c r="O9" s="107">
        <v>0</v>
      </c>
      <c r="P9" s="107">
        <v>0</v>
      </c>
      <c r="Q9" s="107">
        <v>0</v>
      </c>
      <c r="R9" s="107">
        <v>1</v>
      </c>
      <c r="S9" s="129">
        <v>0</v>
      </c>
      <c r="T9" s="148">
        <v>1</v>
      </c>
      <c r="U9" s="148">
        <v>0</v>
      </c>
      <c r="V9" s="107">
        <v>0</v>
      </c>
      <c r="W9" s="107">
        <v>0</v>
      </c>
      <c r="X9" s="107">
        <v>1</v>
      </c>
      <c r="Y9" s="107">
        <v>1</v>
      </c>
      <c r="Z9" s="107">
        <v>2</v>
      </c>
      <c r="AA9" s="107">
        <v>2</v>
      </c>
      <c r="AB9" s="107">
        <v>0</v>
      </c>
      <c r="AC9" s="107">
        <v>0</v>
      </c>
      <c r="AD9" s="107">
        <v>0</v>
      </c>
      <c r="AE9" s="107">
        <v>0</v>
      </c>
      <c r="AF9" s="107">
        <v>5</v>
      </c>
      <c r="AG9" s="128">
        <v>4</v>
      </c>
      <c r="AH9" s="141">
        <v>3</v>
      </c>
      <c r="AI9" s="129">
        <v>0</v>
      </c>
      <c r="AJ9" s="139">
        <f>N9+P9+V9+X9+Z9+AH9</f>
        <v>6</v>
      </c>
      <c r="AK9" s="140">
        <f>O9+Q9+W9+Y9+AA9+AI9</f>
        <v>3</v>
      </c>
    </row>
    <row r="10" spans="1:37" ht="30" customHeight="1">
      <c r="A10" s="344" t="s">
        <v>35</v>
      </c>
      <c r="B10" s="110">
        <v>36</v>
      </c>
      <c r="C10" s="107">
        <v>15</v>
      </c>
      <c r="D10" s="107">
        <v>8</v>
      </c>
      <c r="E10" s="107">
        <v>4</v>
      </c>
      <c r="F10" s="107">
        <v>0</v>
      </c>
      <c r="G10" s="109">
        <v>0</v>
      </c>
      <c r="H10" s="150">
        <v>39</v>
      </c>
      <c r="I10" s="107">
        <v>27</v>
      </c>
      <c r="J10" s="107">
        <v>27</v>
      </c>
      <c r="K10" s="107">
        <v>18</v>
      </c>
      <c r="L10" s="107">
        <v>27</v>
      </c>
      <c r="M10" s="107">
        <v>18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29">
        <v>0</v>
      </c>
      <c r="T10" s="148">
        <v>0</v>
      </c>
      <c r="U10" s="148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9</v>
      </c>
      <c r="AG10" s="128">
        <v>6</v>
      </c>
      <c r="AH10" s="141">
        <v>87</v>
      </c>
      <c r="AI10" s="129">
        <v>12</v>
      </c>
      <c r="AJ10" s="139">
        <f>N10+P10+V10+X10+Z10+AH10</f>
        <v>87</v>
      </c>
      <c r="AK10" s="140">
        <f>O10+Q10+W10+Y10+AA10+AI10</f>
        <v>12</v>
      </c>
    </row>
    <row r="11" spans="1:37" ht="30" customHeight="1">
      <c r="A11" s="344" t="s">
        <v>36</v>
      </c>
      <c r="B11" s="110">
        <v>40</v>
      </c>
      <c r="C11" s="107">
        <v>23</v>
      </c>
      <c r="D11" s="107">
        <v>6</v>
      </c>
      <c r="E11" s="107">
        <v>2</v>
      </c>
      <c r="F11" s="107">
        <v>2</v>
      </c>
      <c r="G11" s="109">
        <v>0</v>
      </c>
      <c r="H11" s="150">
        <v>35</v>
      </c>
      <c r="I11" s="107">
        <v>25</v>
      </c>
      <c r="J11" s="107">
        <v>14</v>
      </c>
      <c r="K11" s="107">
        <v>10</v>
      </c>
      <c r="L11" s="107">
        <v>13</v>
      </c>
      <c r="M11" s="107">
        <v>9</v>
      </c>
      <c r="N11" s="107">
        <v>0</v>
      </c>
      <c r="O11" s="107">
        <v>0</v>
      </c>
      <c r="P11" s="107">
        <v>0</v>
      </c>
      <c r="Q11" s="107">
        <v>0</v>
      </c>
      <c r="R11" s="107">
        <v>1</v>
      </c>
      <c r="S11" s="129">
        <v>1</v>
      </c>
      <c r="T11" s="148">
        <v>0</v>
      </c>
      <c r="U11" s="148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1</v>
      </c>
      <c r="AA11" s="107">
        <v>1</v>
      </c>
      <c r="AB11" s="107">
        <v>0</v>
      </c>
      <c r="AC11" s="107">
        <v>0</v>
      </c>
      <c r="AD11" s="107">
        <v>0</v>
      </c>
      <c r="AE11" s="107">
        <v>0</v>
      </c>
      <c r="AF11" s="107">
        <v>10</v>
      </c>
      <c r="AG11" s="128">
        <v>7</v>
      </c>
      <c r="AH11" s="141">
        <v>5</v>
      </c>
      <c r="AI11" s="129">
        <v>0</v>
      </c>
      <c r="AJ11" s="139">
        <f>N11+P11+V11+X11+Z11+AH11</f>
        <v>6</v>
      </c>
      <c r="AK11" s="140">
        <f>O11+Q11+W11+Y11+AA11+AI11</f>
        <v>1</v>
      </c>
    </row>
    <row r="12" spans="1:37" ht="30" customHeight="1">
      <c r="A12" s="344" t="s">
        <v>37</v>
      </c>
      <c r="B12" s="110">
        <v>113</v>
      </c>
      <c r="C12" s="107">
        <v>56</v>
      </c>
      <c r="D12" s="107">
        <v>13</v>
      </c>
      <c r="E12" s="107">
        <v>5</v>
      </c>
      <c r="F12" s="107">
        <v>13</v>
      </c>
      <c r="G12" s="109">
        <v>6</v>
      </c>
      <c r="H12" s="150">
        <v>67</v>
      </c>
      <c r="I12" s="107">
        <v>41</v>
      </c>
      <c r="J12" s="107">
        <v>28</v>
      </c>
      <c r="K12" s="107">
        <v>13</v>
      </c>
      <c r="L12" s="107">
        <v>24</v>
      </c>
      <c r="M12" s="107">
        <v>13</v>
      </c>
      <c r="N12" s="107">
        <v>0</v>
      </c>
      <c r="O12" s="107">
        <v>0</v>
      </c>
      <c r="P12" s="107">
        <v>0</v>
      </c>
      <c r="Q12" s="107">
        <v>0</v>
      </c>
      <c r="R12" s="107">
        <v>3</v>
      </c>
      <c r="S12" s="129">
        <v>0</v>
      </c>
      <c r="T12" s="148">
        <v>1</v>
      </c>
      <c r="U12" s="148">
        <v>0</v>
      </c>
      <c r="V12" s="107">
        <v>0</v>
      </c>
      <c r="W12" s="107">
        <v>0</v>
      </c>
      <c r="X12" s="107">
        <v>2</v>
      </c>
      <c r="Y12" s="107">
        <v>1</v>
      </c>
      <c r="Z12" s="107">
        <v>2</v>
      </c>
      <c r="AA12" s="107">
        <v>2</v>
      </c>
      <c r="AB12" s="107">
        <v>3</v>
      </c>
      <c r="AC12" s="107">
        <v>1</v>
      </c>
      <c r="AD12" s="107">
        <v>0</v>
      </c>
      <c r="AE12" s="107">
        <v>0</v>
      </c>
      <c r="AF12" s="107">
        <v>13</v>
      </c>
      <c r="AG12" s="128">
        <v>6</v>
      </c>
      <c r="AH12" s="141">
        <v>12</v>
      </c>
      <c r="AI12" s="129">
        <v>2</v>
      </c>
      <c r="AJ12" s="139">
        <f>N12+P12+V12+X12+Z12+AH12</f>
        <v>16</v>
      </c>
      <c r="AK12" s="140">
        <f>O12+Q12+W12+Y12+AA12+AI12</f>
        <v>5</v>
      </c>
    </row>
    <row r="13" spans="1:37" ht="30" customHeight="1">
      <c r="A13" s="344" t="s">
        <v>38</v>
      </c>
      <c r="B13" s="110">
        <v>79</v>
      </c>
      <c r="C13" s="107">
        <v>48</v>
      </c>
      <c r="D13" s="107">
        <v>11</v>
      </c>
      <c r="E13" s="107">
        <v>8</v>
      </c>
      <c r="F13" s="107">
        <v>11</v>
      </c>
      <c r="G13" s="109">
        <v>5</v>
      </c>
      <c r="H13" s="150">
        <v>48</v>
      </c>
      <c r="I13" s="107">
        <v>31</v>
      </c>
      <c r="J13" s="107">
        <v>23</v>
      </c>
      <c r="K13" s="107">
        <v>16</v>
      </c>
      <c r="L13" s="107">
        <v>23</v>
      </c>
      <c r="M13" s="107">
        <v>16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29">
        <v>0</v>
      </c>
      <c r="T13" s="148">
        <v>0</v>
      </c>
      <c r="U13" s="148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1</v>
      </c>
      <c r="AA13" s="107">
        <v>1</v>
      </c>
      <c r="AB13" s="107">
        <v>0</v>
      </c>
      <c r="AC13" s="107">
        <v>0</v>
      </c>
      <c r="AD13" s="107">
        <v>0</v>
      </c>
      <c r="AE13" s="107">
        <v>0</v>
      </c>
      <c r="AF13" s="107">
        <v>9</v>
      </c>
      <c r="AG13" s="128">
        <v>4</v>
      </c>
      <c r="AH13" s="141">
        <v>7</v>
      </c>
      <c r="AI13" s="129">
        <v>0</v>
      </c>
      <c r="AJ13" s="139">
        <f>N13+P13+V13+X13+Z13+AH13</f>
        <v>8</v>
      </c>
      <c r="AK13" s="140">
        <f>O13+Q13+W13+Y13+AA13+AI13</f>
        <v>1</v>
      </c>
    </row>
    <row r="14" spans="1:37" ht="30" customHeight="1">
      <c r="A14" s="344" t="s">
        <v>39</v>
      </c>
      <c r="B14" s="110">
        <v>80</v>
      </c>
      <c r="C14" s="107">
        <v>42</v>
      </c>
      <c r="D14" s="107">
        <v>10</v>
      </c>
      <c r="E14" s="107">
        <v>3</v>
      </c>
      <c r="F14" s="107">
        <v>8</v>
      </c>
      <c r="G14" s="109">
        <v>5</v>
      </c>
      <c r="H14" s="150">
        <v>46</v>
      </c>
      <c r="I14" s="107">
        <v>30</v>
      </c>
      <c r="J14" s="107">
        <v>17</v>
      </c>
      <c r="K14" s="107">
        <v>9</v>
      </c>
      <c r="L14" s="107">
        <v>15</v>
      </c>
      <c r="M14" s="107">
        <v>8</v>
      </c>
      <c r="N14" s="107">
        <v>1</v>
      </c>
      <c r="O14" s="107">
        <v>1</v>
      </c>
      <c r="P14" s="107">
        <v>0</v>
      </c>
      <c r="Q14" s="107">
        <v>0</v>
      </c>
      <c r="R14" s="107">
        <v>0</v>
      </c>
      <c r="S14" s="129">
        <v>0</v>
      </c>
      <c r="T14" s="148">
        <v>0</v>
      </c>
      <c r="U14" s="148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10</v>
      </c>
      <c r="AG14" s="128">
        <v>7</v>
      </c>
      <c r="AH14" s="141">
        <v>9</v>
      </c>
      <c r="AI14" s="129">
        <v>0</v>
      </c>
      <c r="AJ14" s="139">
        <f>N14+P14+V14+X14+Z14+AH14</f>
        <v>10</v>
      </c>
      <c r="AK14" s="140">
        <f>O14+Q14+W14+Y14+AA14+AI14</f>
        <v>1</v>
      </c>
    </row>
    <row r="15" spans="1:37" ht="39.75" customHeight="1">
      <c r="A15" s="345" t="s">
        <v>74</v>
      </c>
      <c r="B15" s="106">
        <v>0</v>
      </c>
      <c r="C15" s="142">
        <v>0</v>
      </c>
      <c r="D15" s="142">
        <v>0</v>
      </c>
      <c r="E15" s="142">
        <v>0</v>
      </c>
      <c r="F15" s="142">
        <v>0</v>
      </c>
      <c r="G15" s="356">
        <v>0</v>
      </c>
      <c r="H15" s="147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27">
        <v>0</v>
      </c>
      <c r="AH15" s="106">
        <v>11</v>
      </c>
      <c r="AI15" s="142">
        <v>4</v>
      </c>
      <c r="AJ15" s="139">
        <f>N15+P15+V15+X15+Z15+AH15</f>
        <v>11</v>
      </c>
      <c r="AK15" s="140">
        <f>O15+Q15+W15+Y15+AA15+AI15</f>
        <v>4</v>
      </c>
    </row>
    <row r="16" spans="1:37" ht="30" customHeight="1" thickBot="1">
      <c r="A16" s="346" t="s">
        <v>14</v>
      </c>
      <c r="B16" s="145">
        <f aca="true" t="shared" si="0" ref="B16:W16">B6+B7+B8+B9+B10+B11+B12+B13+B14+B15</f>
        <v>856</v>
      </c>
      <c r="C16" s="143">
        <f t="shared" si="0"/>
        <v>481</v>
      </c>
      <c r="D16" s="143">
        <f t="shared" si="0"/>
        <v>144</v>
      </c>
      <c r="E16" s="143">
        <f t="shared" si="0"/>
        <v>68</v>
      </c>
      <c r="F16" s="143">
        <f t="shared" si="0"/>
        <v>65</v>
      </c>
      <c r="G16" s="146">
        <f t="shared" si="0"/>
        <v>31</v>
      </c>
      <c r="H16" s="350">
        <f t="shared" si="0"/>
        <v>478</v>
      </c>
      <c r="I16" s="143">
        <f>I6+I7+I8+I9+I10+I11+I12+I13+I14+I15</f>
        <v>300</v>
      </c>
      <c r="J16" s="143">
        <f t="shared" si="0"/>
        <v>214</v>
      </c>
      <c r="K16" s="143">
        <f t="shared" si="0"/>
        <v>132</v>
      </c>
      <c r="L16" s="143">
        <f t="shared" si="0"/>
        <v>202</v>
      </c>
      <c r="M16" s="143">
        <f t="shared" si="0"/>
        <v>128</v>
      </c>
      <c r="N16" s="143">
        <f t="shared" si="0"/>
        <v>2</v>
      </c>
      <c r="O16" s="143">
        <f t="shared" si="0"/>
        <v>2</v>
      </c>
      <c r="P16" s="143">
        <f t="shared" si="0"/>
        <v>0</v>
      </c>
      <c r="Q16" s="143">
        <f t="shared" si="0"/>
        <v>0</v>
      </c>
      <c r="R16" s="143">
        <f>R6+R7+R8+R9+R10+R11+R12+R13+R14+R15</f>
        <v>7</v>
      </c>
      <c r="S16" s="143">
        <f>S6+S7+S8+S9+S10+S11+S12+S13+S14+S15</f>
        <v>2</v>
      </c>
      <c r="T16" s="143">
        <f>T6+T7+T8+T9+T10+T11+T12+T13+T14+T15</f>
        <v>3</v>
      </c>
      <c r="U16" s="143">
        <f>U6+U7+U8+U9+U10+U11+U12+U13+U14+U15</f>
        <v>0</v>
      </c>
      <c r="V16" s="143">
        <f t="shared" si="0"/>
        <v>0</v>
      </c>
      <c r="W16" s="143">
        <f t="shared" si="0"/>
        <v>0</v>
      </c>
      <c r="X16" s="143">
        <f>X6+X7+X8+X9+X10+X11+X12+X13+X14+X15</f>
        <v>7</v>
      </c>
      <c r="Y16" s="143">
        <f>Y6+Y7+Y8+Y9+Y10+Y11+Y12+Y13+Y14+Y15</f>
        <v>6</v>
      </c>
      <c r="Z16" s="143">
        <f aca="true" t="shared" si="1" ref="Z16:AE16">Z6+Z7+Z8+Z9+Z10+Z11+Z12+Z13+Z14+Z15</f>
        <v>11</v>
      </c>
      <c r="AA16" s="143">
        <f t="shared" si="1"/>
        <v>9</v>
      </c>
      <c r="AB16" s="143">
        <f t="shared" si="1"/>
        <v>6</v>
      </c>
      <c r="AC16" s="143">
        <f t="shared" si="1"/>
        <v>3</v>
      </c>
      <c r="AD16" s="143">
        <f t="shared" si="1"/>
        <v>0</v>
      </c>
      <c r="AE16" s="143">
        <f t="shared" si="1"/>
        <v>0</v>
      </c>
      <c r="AF16" s="143">
        <f>AF6+AF7+AF8+AF9+AF10+AF11+AF12+AF13+AF14+AF15</f>
        <v>104</v>
      </c>
      <c r="AG16" s="144">
        <f>AG6+AG7+AG8+AG9+AG10+AG11+AG12+AG13+AG14+AG15</f>
        <v>57</v>
      </c>
      <c r="AH16" s="145">
        <f>AH6+AH7+AH8+AH9+AH10+AH11+AH12+AH13+AH14+AH15</f>
        <v>178</v>
      </c>
      <c r="AI16" s="143">
        <f>AI6+AI7+AI8+AI9+AI10+AI11+AI12+AI13+AI14+AI15</f>
        <v>28</v>
      </c>
      <c r="AJ16" s="143">
        <f>N16+P16+V16+X16+Z16+AH16</f>
        <v>198</v>
      </c>
      <c r="AK16" s="146">
        <f>O16+Q16+W16+Y16+AA16+AI16</f>
        <v>45</v>
      </c>
    </row>
  </sheetData>
  <sheetProtection/>
  <mergeCells count="24">
    <mergeCell ref="D2:E4"/>
    <mergeCell ref="F2:G4"/>
    <mergeCell ref="L3:U3"/>
    <mergeCell ref="T4:U4"/>
    <mergeCell ref="X3:Y4"/>
    <mergeCell ref="L4:M4"/>
    <mergeCell ref="N4:O4"/>
    <mergeCell ref="P4:Q4"/>
    <mergeCell ref="R4:S4"/>
    <mergeCell ref="AD3:AE3"/>
    <mergeCell ref="AF3:AG4"/>
    <mergeCell ref="AH2:AK3"/>
    <mergeCell ref="AD4:AE4"/>
    <mergeCell ref="A1:AK1"/>
    <mergeCell ref="A2:A5"/>
    <mergeCell ref="B2:C4"/>
    <mergeCell ref="H2:I4"/>
    <mergeCell ref="J2:AG2"/>
    <mergeCell ref="AH4:AI4"/>
    <mergeCell ref="AJ4:AK4"/>
    <mergeCell ref="Z3:AA4"/>
    <mergeCell ref="AB3:AC4"/>
    <mergeCell ref="J3:K4"/>
    <mergeCell ref="V3:W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cp:lastPrinted>2008-02-15T10:56:15Z</cp:lastPrinted>
  <dcterms:created xsi:type="dcterms:W3CDTF">2008-02-11T11:50:55Z</dcterms:created>
  <dcterms:modified xsi:type="dcterms:W3CDTF">2008-02-15T10:57:02Z</dcterms:modified>
  <cp:category/>
  <cp:version/>
  <cp:contentType/>
  <cp:contentStatus/>
</cp:coreProperties>
</file>