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2"/>
  </bookViews>
  <sheets>
    <sheet name="ogolne (7)" sheetId="1" r:id="rId1"/>
    <sheet name="wiek,wyk,czas,staz (7)" sheetId="2" r:id="rId2"/>
    <sheet name="wyrejestrowani (7)" sheetId="3" r:id="rId3"/>
    <sheet name="zarejestrowani (7)" sheetId="4" r:id="rId4"/>
    <sheet name="oferty (7)" sheetId="5" r:id="rId5"/>
  </sheets>
  <definedNames>
    <definedName name="_xlnm.Print_Area" localSheetId="4">'oferty (7)'!$A$1:$P$22</definedName>
    <definedName name="_xlnm.Print_Area" localSheetId="1">'wiek,wyk,czas,staz (7)'!$A$1:$AE$30</definedName>
    <definedName name="_xlnm.Print_Area" localSheetId="3">'zarejestrowani (7)'!$A$1:$AE$31</definedName>
  </definedNames>
  <calcPr fullCalcOnLoad="1"/>
</workbook>
</file>

<file path=xl/sharedStrings.xml><?xml version="1.0" encoding="utf-8"?>
<sst xmlns="http://schemas.openxmlformats.org/spreadsheetml/2006/main" count="479" uniqueCount="162">
  <si>
    <t/>
  </si>
  <si>
    <t>Powiatowy Urząd Pracy w Turku</t>
  </si>
  <si>
    <t>SYTUACJA BEZROBOCIA W POWIECIE TURECKIM</t>
  </si>
  <si>
    <t>od 01 lipca 2014 roku</t>
  </si>
  <si>
    <t>do 31 lipca 2014 roku</t>
  </si>
  <si>
    <t xml:space="preserve">Nazwa gminy </t>
  </si>
  <si>
    <t xml:space="preserve">kod gminy </t>
  </si>
  <si>
    <t>Liczba mieszkańców dane telefoniczne stan na 31.05.2014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</si>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</sst>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9"/>
      <color indexed="63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  <font>
      <sz val="9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/>
      <right style="medium"/>
      <top style="medium"/>
      <bottom/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9" fontId="5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7" fillId="34" borderId="15" xfId="51" applyFont="1" applyFill="1" applyBorder="1" applyAlignment="1">
      <alignment horizontal="center" vertical="center" wrapText="1"/>
      <protection/>
    </xf>
    <xf numFmtId="0" fontId="10" fillId="34" borderId="15" xfId="51" applyFont="1" applyFill="1" applyBorder="1" applyAlignment="1">
      <alignment horizontal="center" vertical="center" wrapText="1"/>
      <protection/>
    </xf>
    <xf numFmtId="0" fontId="11" fillId="34" borderId="16" xfId="51" applyFont="1" applyFill="1" applyBorder="1" applyAlignment="1">
      <alignment horizontal="center" vertical="center" wrapText="1"/>
      <protection/>
    </xf>
    <xf numFmtId="0" fontId="11" fillId="34" borderId="17" xfId="51" applyFont="1" applyFill="1" applyBorder="1" applyAlignment="1">
      <alignment horizontal="center" vertical="center" wrapText="1"/>
      <protection/>
    </xf>
    <xf numFmtId="0" fontId="11" fillId="34" borderId="18" xfId="51" applyFont="1" applyFill="1" applyBorder="1" applyAlignment="1">
      <alignment horizontal="center" vertical="center" wrapText="1"/>
      <protection/>
    </xf>
    <xf numFmtId="0" fontId="11" fillId="34" borderId="19" xfId="51" applyFont="1" applyFill="1" applyBorder="1" applyAlignment="1">
      <alignment horizontal="center" vertical="center" wrapText="1"/>
      <protection/>
    </xf>
    <xf numFmtId="0" fontId="11" fillId="34" borderId="20" xfId="51" applyFont="1" applyFill="1" applyBorder="1" applyAlignment="1">
      <alignment horizontal="center" vertical="center" wrapText="1"/>
      <protection/>
    </xf>
    <xf numFmtId="0" fontId="11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left" vertical="center" wrapText="1"/>
      <protection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33" borderId="23" xfId="51" applyNumberFormat="1" applyFont="1" applyFill="1" applyBorder="1" applyAlignment="1">
      <alignment horizontal="center" vertical="center" wrapText="1"/>
      <protection/>
    </xf>
    <xf numFmtId="2" fontId="69" fillId="33" borderId="23" xfId="51" applyNumberFormat="1" applyFont="1" applyFill="1" applyBorder="1" applyAlignment="1">
      <alignment horizontal="center" vertical="center" wrapText="1"/>
      <protection/>
    </xf>
    <xf numFmtId="3" fontId="70" fillId="0" borderId="23" xfId="0" applyNumberFormat="1" applyFont="1" applyFill="1" applyBorder="1" applyAlignment="1" applyProtection="1">
      <alignment horizontal="center" vertical="center"/>
      <protection locked="0"/>
    </xf>
    <xf numFmtId="3" fontId="70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34" borderId="25" xfId="51" applyNumberFormat="1" applyFont="1" applyFill="1" applyBorder="1" applyAlignment="1">
      <alignment horizontal="center" vertical="center" wrapText="1"/>
      <protection/>
    </xf>
    <xf numFmtId="0" fontId="14" fillId="34" borderId="26" xfId="51" applyNumberFormat="1" applyFont="1" applyFill="1" applyBorder="1" applyAlignment="1">
      <alignment horizontal="center" vertical="center" wrapText="1"/>
      <protection/>
    </xf>
    <xf numFmtId="0" fontId="12" fillId="0" borderId="12" xfId="51" applyNumberFormat="1" applyFont="1" applyFill="1" applyBorder="1" applyAlignment="1">
      <alignment horizontal="center"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/>
      <protection/>
    </xf>
    <xf numFmtId="0" fontId="12" fillId="0" borderId="22" xfId="51" applyNumberFormat="1" applyFont="1" applyFill="1" applyBorder="1" applyAlignment="1">
      <alignment horizontal="center" vertical="center" wrapText="1"/>
      <protection/>
    </xf>
    <xf numFmtId="0" fontId="12" fillId="0" borderId="27" xfId="51" applyNumberFormat="1" applyFont="1" applyFill="1" applyBorder="1" applyAlignment="1">
      <alignment horizontal="center" vertical="center" wrapText="1"/>
      <protection/>
    </xf>
    <xf numFmtId="0" fontId="12" fillId="0" borderId="28" xfId="51" applyFont="1" applyFill="1" applyBorder="1" applyAlignment="1">
      <alignment horizontal="center" vertical="center" wrapText="1"/>
      <protection/>
    </xf>
    <xf numFmtId="0" fontId="12" fillId="0" borderId="29" xfId="51" applyNumberFormat="1" applyFont="1" applyFill="1" applyBorder="1" applyAlignment="1">
      <alignment horizontal="center" vertical="center" wrapText="1"/>
      <protection/>
    </xf>
    <xf numFmtId="0" fontId="12" fillId="0" borderId="10" xfId="51" applyNumberFormat="1" applyFont="1" applyFill="1" applyBorder="1" applyAlignment="1">
      <alignment horizontal="center" vertical="center" wrapText="1"/>
      <protection/>
    </xf>
    <xf numFmtId="0" fontId="3" fillId="33" borderId="25" xfId="51" applyFont="1" applyFill="1" applyBorder="1" applyAlignment="1">
      <alignment horizontal="center" vertical="center" wrapText="1"/>
      <protection/>
    </xf>
    <xf numFmtId="0" fontId="12" fillId="33" borderId="28" xfId="51" applyFont="1" applyFill="1" applyBorder="1" applyAlignment="1">
      <alignment horizontal="left" vertical="center" wrapText="1"/>
      <protection/>
    </xf>
    <xf numFmtId="0" fontId="3" fillId="33" borderId="30" xfId="51" applyFont="1" applyFill="1" applyBorder="1" applyAlignment="1">
      <alignment horizontal="center" vertical="center" wrapText="1"/>
      <protection/>
    </xf>
    <xf numFmtId="3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31" xfId="51" applyFont="1" applyFill="1" applyBorder="1" applyAlignment="1">
      <alignment horizontal="center" vertical="center" wrapText="1"/>
      <protection/>
    </xf>
    <xf numFmtId="2" fontId="69" fillId="33" borderId="31" xfId="51" applyNumberFormat="1" applyFont="1" applyFill="1" applyBorder="1" applyAlignment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12" fillId="0" borderId="25" xfId="51" applyNumberFormat="1" applyFont="1" applyFill="1" applyBorder="1" applyAlignment="1">
      <alignment horizontal="center" vertical="center" wrapText="1"/>
      <protection/>
    </xf>
    <xf numFmtId="0" fontId="12" fillId="0" borderId="30" xfId="51" applyNumberFormat="1" applyFont="1" applyFill="1" applyBorder="1" applyAlignment="1">
      <alignment horizontal="center" vertical="center" wrapText="1"/>
      <protection/>
    </xf>
    <xf numFmtId="0" fontId="12" fillId="0" borderId="28" xfId="51" applyNumberFormat="1" applyFont="1" applyFill="1" applyBorder="1" applyAlignment="1">
      <alignment horizontal="center" vertical="center" wrapText="1"/>
      <protection/>
    </xf>
    <xf numFmtId="0" fontId="12" fillId="0" borderId="33" xfId="51" applyNumberFormat="1" applyFont="1" applyFill="1" applyBorder="1" applyAlignment="1">
      <alignment horizontal="center" vertical="center" wrapText="1"/>
      <protection/>
    </xf>
    <xf numFmtId="0" fontId="12" fillId="0" borderId="34" xfId="51" applyNumberFormat="1" applyFont="1" applyFill="1" applyBorder="1" applyAlignment="1">
      <alignment horizontal="center" vertical="center" wrapText="1"/>
      <protection/>
    </xf>
    <xf numFmtId="0" fontId="12" fillId="0" borderId="26" xfId="51" applyNumberFormat="1" applyFont="1" applyFill="1" applyBorder="1" applyAlignment="1">
      <alignment horizontal="center" vertical="center" wrapText="1"/>
      <protection/>
    </xf>
    <xf numFmtId="3" fontId="70" fillId="0" borderId="31" xfId="0" applyNumberFormat="1" applyFont="1" applyFill="1" applyBorder="1" applyAlignment="1" applyProtection="1">
      <alignment horizontal="center" vertical="center"/>
      <protection locked="0"/>
    </xf>
    <xf numFmtId="3" fontId="70" fillId="0" borderId="32" xfId="0" applyNumberFormat="1" applyFont="1" applyFill="1" applyBorder="1" applyAlignment="1" applyProtection="1">
      <alignment horizontal="center" vertical="center"/>
      <protection locked="0"/>
    </xf>
    <xf numFmtId="0" fontId="69" fillId="33" borderId="23" xfId="51" applyFont="1" applyFill="1" applyBorder="1" applyAlignment="1">
      <alignment horizontal="center" vertical="center" wrapText="1"/>
      <protection/>
    </xf>
    <xf numFmtId="2" fontId="69" fillId="33" borderId="35" xfId="51" applyNumberFormat="1" applyFont="1" applyFill="1" applyBorder="1" applyAlignment="1">
      <alignment horizontal="center" vertical="center" wrapText="1"/>
      <protection/>
    </xf>
    <xf numFmtId="0" fontId="70" fillId="0" borderId="23" xfId="0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 applyProtection="1">
      <alignment horizontal="center" vertical="center"/>
      <protection locked="0"/>
    </xf>
    <xf numFmtId="0" fontId="14" fillId="34" borderId="12" xfId="51" applyNumberFormat="1" applyFont="1" applyFill="1" applyBorder="1" applyAlignment="1">
      <alignment horizontal="center" vertical="center" wrapText="1"/>
      <protection/>
    </xf>
    <xf numFmtId="0" fontId="14" fillId="34" borderId="10" xfId="51" applyNumberFormat="1" applyFont="1" applyFill="1" applyBorder="1" applyAlignment="1">
      <alignment horizontal="center" vertical="center" wrapText="1"/>
      <protection/>
    </xf>
    <xf numFmtId="0" fontId="12" fillId="0" borderId="22" xfId="51" applyFont="1" applyFill="1" applyBorder="1" applyAlignment="1">
      <alignment horizontal="center" vertical="center" wrapText="1"/>
      <protection/>
    </xf>
    <xf numFmtId="0" fontId="12" fillId="0" borderId="36" xfId="51" applyNumberFormat="1" applyFont="1" applyFill="1" applyBorder="1" applyAlignment="1">
      <alignment horizontal="center" vertical="center" wrapText="1"/>
      <protection/>
    </xf>
    <xf numFmtId="0" fontId="15" fillId="35" borderId="37" xfId="51" applyFont="1" applyFill="1" applyBorder="1" applyAlignment="1">
      <alignment horizontal="center" vertical="center" wrapText="1"/>
      <protection/>
    </xf>
    <xf numFmtId="3" fontId="15" fillId="35" borderId="38" xfId="51" applyNumberFormat="1" applyFont="1" applyFill="1" applyBorder="1" applyAlignment="1">
      <alignment horizontal="center" vertical="center" wrapText="1"/>
      <protection/>
    </xf>
    <xf numFmtId="3" fontId="71" fillId="35" borderId="38" xfId="51" applyNumberFormat="1" applyFont="1" applyFill="1" applyBorder="1" applyAlignment="1">
      <alignment horizontal="center" vertical="center" wrapText="1"/>
      <protection/>
    </xf>
    <xf numFmtId="4" fontId="15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8" xfId="51" applyNumberFormat="1" applyFont="1" applyFill="1" applyBorder="1" applyAlignment="1">
      <alignment horizontal="center" vertical="center" wrapText="1"/>
      <protection/>
    </xf>
    <xf numFmtId="3" fontId="16" fillId="35" borderId="39" xfId="51" applyNumberFormat="1" applyFont="1" applyFill="1" applyBorder="1" applyAlignment="1">
      <alignment horizontal="center" vertical="center" wrapText="1"/>
      <protection/>
    </xf>
    <xf numFmtId="3" fontId="15" fillId="35" borderId="37" xfId="51" applyNumberFormat="1" applyFont="1" applyFill="1" applyBorder="1" applyAlignment="1">
      <alignment horizontal="center" vertical="center" wrapText="1"/>
      <protection/>
    </xf>
    <xf numFmtId="3" fontId="15" fillId="35" borderId="40" xfId="51" applyNumberFormat="1" applyFont="1" applyFill="1" applyBorder="1" applyAlignment="1">
      <alignment horizontal="center" vertical="center" wrapText="1"/>
      <protection/>
    </xf>
    <xf numFmtId="3" fontId="15" fillId="35" borderId="39" xfId="51" applyNumberFormat="1" applyFont="1" applyFill="1" applyBorder="1" applyAlignment="1">
      <alignment horizontal="center" vertical="center" wrapText="1"/>
      <protection/>
    </xf>
    <xf numFmtId="0" fontId="18" fillId="0" borderId="0" xfId="51" applyFont="1" applyAlignment="1">
      <alignment wrapText="1"/>
      <protection/>
    </xf>
    <xf numFmtId="0" fontId="12" fillId="34" borderId="11" xfId="51" applyFont="1" applyFill="1" applyBorder="1" applyAlignment="1">
      <alignment horizontal="center" vertical="center" wrapText="1"/>
      <protection/>
    </xf>
    <xf numFmtId="0" fontId="12" fillId="34" borderId="41" xfId="51" applyFont="1" applyFill="1" applyBorder="1" applyAlignment="1">
      <alignment horizontal="center" vertical="center" wrapText="1"/>
      <protection/>
    </xf>
    <xf numFmtId="0" fontId="12" fillId="34" borderId="42" xfId="51" applyFont="1" applyFill="1" applyBorder="1" applyAlignment="1">
      <alignment horizontal="center" vertical="center" wrapText="1"/>
      <protection/>
    </xf>
    <xf numFmtId="0" fontId="12" fillId="34" borderId="12" xfId="51" applyFont="1" applyFill="1" applyBorder="1" applyAlignment="1">
      <alignment horizontal="center" vertical="center" wrapText="1"/>
      <protection/>
    </xf>
    <xf numFmtId="0" fontId="12" fillId="34" borderId="22" xfId="51" applyFont="1" applyFill="1" applyBorder="1" applyAlignment="1">
      <alignment horizontal="center" vertical="center" wrapText="1"/>
      <protection/>
    </xf>
    <xf numFmtId="0" fontId="12" fillId="34" borderId="0" xfId="51" applyFont="1" applyFill="1" applyBorder="1" applyAlignment="1">
      <alignment horizontal="center" vertical="center" wrapText="1"/>
      <protection/>
    </xf>
    <xf numFmtId="0" fontId="12" fillId="34" borderId="13" xfId="51" applyFont="1" applyFill="1" applyBorder="1" applyAlignment="1">
      <alignment horizontal="center" vertical="center" wrapText="1"/>
      <protection/>
    </xf>
    <xf numFmtId="0" fontId="12" fillId="34" borderId="43" xfId="51" applyFont="1" applyFill="1" applyBorder="1" applyAlignment="1">
      <alignment horizontal="center" vertical="center" wrapText="1"/>
      <protection/>
    </xf>
    <xf numFmtId="0" fontId="12" fillId="34" borderId="44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2" fillId="33" borderId="12" xfId="51" applyFont="1" applyFill="1" applyBorder="1" applyAlignment="1">
      <alignment horizontal="center" vertical="center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4" fillId="34" borderId="45" xfId="51" applyNumberFormat="1" applyFont="1" applyFill="1" applyBorder="1" applyAlignment="1">
      <alignment horizontal="center" vertical="center" wrapText="1"/>
      <protection/>
    </xf>
    <xf numFmtId="0" fontId="12" fillId="33" borderId="12" xfId="51" applyNumberFormat="1" applyFont="1" applyFill="1" applyBorder="1" applyAlignment="1">
      <alignment horizontal="center" vertical="center" wrapText="1"/>
      <protection/>
    </xf>
    <xf numFmtId="0" fontId="12" fillId="33" borderId="27" xfId="51" applyNumberFormat="1" applyFont="1" applyFill="1" applyBorder="1" applyAlignment="1">
      <alignment horizontal="center" vertical="center" wrapText="1"/>
      <protection/>
    </xf>
    <xf numFmtId="0" fontId="12" fillId="33" borderId="0" xfId="51" applyNumberFormat="1" applyFont="1" applyFill="1" applyBorder="1" applyAlignment="1">
      <alignment horizontal="center" vertical="center" wrapText="1"/>
      <protection/>
    </xf>
    <xf numFmtId="0" fontId="12" fillId="33" borderId="22" xfId="51" applyNumberFormat="1" applyFont="1" applyFill="1" applyBorder="1" applyAlignment="1">
      <alignment horizontal="center" vertical="center" wrapText="1"/>
      <protection/>
    </xf>
    <xf numFmtId="0" fontId="12" fillId="33" borderId="10" xfId="51" applyNumberFormat="1" applyFont="1" applyFill="1" applyBorder="1" applyAlignment="1">
      <alignment horizontal="center" vertical="center" wrapText="1"/>
      <protection/>
    </xf>
    <xf numFmtId="1" fontId="12" fillId="33" borderId="10" xfId="51" applyNumberFormat="1" applyFont="1" applyFill="1" applyBorder="1" applyAlignment="1">
      <alignment horizontal="center" vertical="center" wrapText="1"/>
      <protection/>
    </xf>
    <xf numFmtId="0" fontId="14" fillId="34" borderId="27" xfId="51" applyNumberFormat="1" applyFont="1" applyFill="1" applyBorder="1" applyAlignment="1">
      <alignment horizontal="center" vertical="center" wrapText="1"/>
      <protection/>
    </xf>
    <xf numFmtId="0" fontId="12" fillId="33" borderId="46" xfId="51" applyFont="1" applyFill="1" applyBorder="1" applyAlignment="1">
      <alignment horizontal="center" vertical="center" wrapText="1"/>
      <protection/>
    </xf>
    <xf numFmtId="0" fontId="12" fillId="33" borderId="47" xfId="51" applyFont="1" applyFill="1" applyBorder="1" applyAlignment="1">
      <alignment horizontal="center" vertical="center" wrapText="1"/>
      <protection/>
    </xf>
    <xf numFmtId="0" fontId="12" fillId="33" borderId="48" xfId="51" applyFont="1" applyFill="1" applyBorder="1" applyAlignment="1">
      <alignment horizontal="center" vertical="center" wrapText="1"/>
      <protection/>
    </xf>
    <xf numFmtId="0" fontId="14" fillId="34" borderId="46" xfId="51" applyNumberFormat="1" applyFont="1" applyFill="1" applyBorder="1" applyAlignment="1">
      <alignment horizontal="center" vertical="center" wrapText="1"/>
      <protection/>
    </xf>
    <xf numFmtId="0" fontId="14" fillId="34" borderId="49" xfId="51" applyNumberFormat="1" applyFont="1" applyFill="1" applyBorder="1" applyAlignment="1">
      <alignment horizontal="center" vertical="center" wrapText="1"/>
      <protection/>
    </xf>
    <xf numFmtId="0" fontId="12" fillId="33" borderId="46" xfId="51" applyNumberFormat="1" applyFont="1" applyFill="1" applyBorder="1" applyAlignment="1">
      <alignment horizontal="center" vertical="center" wrapText="1"/>
      <protection/>
    </xf>
    <xf numFmtId="0" fontId="12" fillId="33" borderId="47" xfId="51" applyNumberFormat="1" applyFont="1" applyFill="1" applyBorder="1" applyAlignment="1">
      <alignment horizontal="center" vertical="center" wrapText="1"/>
      <protection/>
    </xf>
    <xf numFmtId="0" fontId="12" fillId="33" borderId="49" xfId="51" applyNumberFormat="1" applyFont="1" applyFill="1" applyBorder="1" applyAlignment="1">
      <alignment horizontal="center" vertical="center" wrapText="1"/>
      <protection/>
    </xf>
    <xf numFmtId="1" fontId="12" fillId="33" borderId="49" xfId="51" applyNumberFormat="1" applyFont="1" applyFill="1" applyBorder="1" applyAlignment="1">
      <alignment horizontal="center" vertical="center" wrapText="1"/>
      <protection/>
    </xf>
    <xf numFmtId="0" fontId="14" fillId="34" borderId="50" xfId="51" applyNumberFormat="1" applyFont="1" applyFill="1" applyBorder="1" applyAlignment="1">
      <alignment horizontal="center" vertical="center" wrapText="1"/>
      <protection/>
    </xf>
    <xf numFmtId="0" fontId="14" fillId="34" borderId="51" xfId="51" applyFont="1" applyFill="1" applyBorder="1" applyAlignment="1">
      <alignment horizontal="center" vertical="center" wrapText="1"/>
      <protection/>
    </xf>
    <xf numFmtId="0" fontId="14" fillId="34" borderId="37" xfId="51" applyFont="1" applyFill="1" applyBorder="1" applyAlignment="1">
      <alignment horizontal="center" vertical="center" wrapText="1"/>
      <protection/>
    </xf>
    <xf numFmtId="0" fontId="14" fillId="34" borderId="40" xfId="51" applyFont="1" applyFill="1" applyBorder="1" applyAlignment="1">
      <alignment horizontal="center" vertical="center" wrapText="1"/>
      <protection/>
    </xf>
    <xf numFmtId="0" fontId="14" fillId="34" borderId="38" xfId="51" applyFont="1" applyFill="1" applyBorder="1" applyAlignment="1">
      <alignment horizontal="center" vertical="center" wrapText="1"/>
      <protection/>
    </xf>
    <xf numFmtId="1" fontId="14" fillId="34" borderId="40" xfId="51" applyNumberFormat="1" applyFont="1" applyFill="1" applyBorder="1" applyAlignment="1">
      <alignment horizontal="center" vertical="center" wrapText="1"/>
      <protection/>
    </xf>
    <xf numFmtId="0" fontId="14" fillId="34" borderId="52" xfId="51" applyFont="1" applyFill="1" applyBorder="1" applyAlignment="1">
      <alignment horizontal="center" vertical="center" wrapText="1"/>
      <protection/>
    </xf>
    <xf numFmtId="0" fontId="11" fillId="34" borderId="13" xfId="51" applyFont="1" applyFill="1" applyBorder="1" applyAlignment="1">
      <alignment horizontal="center" vertical="center" wrapText="1"/>
      <protection/>
    </xf>
    <xf numFmtId="0" fontId="11" fillId="34" borderId="53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45" xfId="51" applyFont="1" applyFill="1" applyBorder="1" applyAlignment="1">
      <alignment horizontal="center" vertical="center" wrapText="1"/>
      <protection/>
    </xf>
    <xf numFmtId="0" fontId="12" fillId="33" borderId="27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54" xfId="51" applyFont="1" applyFill="1" applyBorder="1" applyAlignment="1">
      <alignment horizontal="center" vertical="center" wrapText="1"/>
      <protection/>
    </xf>
    <xf numFmtId="0" fontId="14" fillId="34" borderId="46" xfId="51" applyFont="1" applyFill="1" applyBorder="1" applyAlignment="1">
      <alignment horizontal="center" vertical="center" wrapText="1"/>
      <protection/>
    </xf>
    <xf numFmtId="0" fontId="14" fillId="34" borderId="49" xfId="51" applyFont="1" applyFill="1" applyBorder="1" applyAlignment="1">
      <alignment horizontal="center" vertical="center" wrapText="1"/>
      <protection/>
    </xf>
    <xf numFmtId="0" fontId="12" fillId="33" borderId="50" xfId="0" applyNumberFormat="1" applyFont="1" applyFill="1" applyBorder="1" applyAlignment="1">
      <alignment horizontal="center" vertical="center" wrapText="1"/>
    </xf>
    <xf numFmtId="0" fontId="12" fillId="33" borderId="54" xfId="0" applyNumberFormat="1" applyFont="1" applyFill="1" applyBorder="1" applyAlignment="1">
      <alignment horizontal="center" vertical="center" wrapText="1"/>
    </xf>
    <xf numFmtId="0" fontId="12" fillId="33" borderId="46" xfId="0" applyNumberFormat="1" applyFont="1" applyFill="1" applyBorder="1" applyAlignment="1">
      <alignment horizontal="center" vertical="center" wrapText="1"/>
    </xf>
    <xf numFmtId="0" fontId="12" fillId="33" borderId="55" xfId="0" applyNumberFormat="1" applyFont="1" applyFill="1" applyBorder="1" applyAlignment="1">
      <alignment horizontal="center" vertical="center" wrapText="1"/>
    </xf>
    <xf numFmtId="0" fontId="14" fillId="34" borderId="56" xfId="51" applyFont="1" applyFill="1" applyBorder="1" applyAlignment="1">
      <alignment horizontal="center" vertical="center" wrapText="1"/>
      <protection/>
    </xf>
    <xf numFmtId="0" fontId="14" fillId="34" borderId="57" xfId="51" applyFont="1" applyFill="1" applyBorder="1" applyAlignment="1">
      <alignment horizontal="center" vertical="center" wrapText="1"/>
      <protection/>
    </xf>
    <xf numFmtId="0" fontId="20" fillId="34" borderId="58" xfId="51" applyFont="1" applyFill="1" applyBorder="1" applyAlignment="1">
      <alignment horizontal="center" vertical="center"/>
      <protection/>
    </xf>
    <xf numFmtId="0" fontId="20" fillId="34" borderId="59" xfId="51" applyFont="1" applyFill="1" applyBorder="1" applyAlignment="1">
      <alignment horizontal="center" vertical="center"/>
      <protection/>
    </xf>
    <xf numFmtId="0" fontId="20" fillId="34" borderId="15" xfId="5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34" borderId="18" xfId="51" applyFont="1" applyFill="1" applyBorder="1" applyAlignment="1">
      <alignment horizontal="center" vertical="center" wrapText="1"/>
      <protection/>
    </xf>
    <xf numFmtId="0" fontId="10" fillId="34" borderId="19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 wrapText="1"/>
      <protection/>
    </xf>
    <xf numFmtId="0" fontId="10" fillId="34" borderId="16" xfId="51" applyFont="1" applyFill="1" applyBorder="1" applyAlignment="1">
      <alignment horizontal="center" vertical="center" wrapText="1"/>
      <protection/>
    </xf>
    <xf numFmtId="0" fontId="25" fillId="36" borderId="60" xfId="0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0" borderId="63" xfId="0" applyNumberFormat="1" applyFont="1" applyBorder="1" applyAlignment="1">
      <alignment horizontal="center" vertical="center"/>
    </xf>
    <xf numFmtId="0" fontId="21" fillId="0" borderId="64" xfId="0" applyNumberFormat="1" applyFont="1" applyBorder="1" applyAlignment="1">
      <alignment horizontal="center" vertical="center"/>
    </xf>
    <xf numFmtId="0" fontId="21" fillId="0" borderId="65" xfId="0" applyNumberFormat="1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0" fontId="25" fillId="36" borderId="67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 wrapText="1"/>
    </xf>
    <xf numFmtId="0" fontId="25" fillId="37" borderId="70" xfId="0" applyFont="1" applyFill="1" applyBorder="1" applyAlignment="1">
      <alignment horizontal="center" vertical="center"/>
    </xf>
    <xf numFmtId="0" fontId="25" fillId="37" borderId="58" xfId="0" applyFont="1" applyFill="1" applyBorder="1" applyAlignment="1">
      <alignment horizontal="center" vertical="center"/>
    </xf>
    <xf numFmtId="0" fontId="25" fillId="37" borderId="59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6" fillId="33" borderId="0" xfId="52" applyFont="1" applyFill="1" applyBorder="1" applyAlignment="1">
      <alignment horizontal="left" vertical="top" wrapText="1"/>
      <protection/>
    </xf>
    <xf numFmtId="0" fontId="2" fillId="0" borderId="0" xfId="52">
      <alignment/>
      <protection/>
    </xf>
    <xf numFmtId="0" fontId="3" fillId="36" borderId="12" xfId="52" applyFont="1" applyFill="1" applyBorder="1" applyAlignment="1">
      <alignment horizontal="center" vertical="center" wrapText="1"/>
      <protection/>
    </xf>
    <xf numFmtId="0" fontId="27" fillId="36" borderId="22" xfId="52" applyFont="1" applyFill="1" applyBorder="1" applyAlignment="1">
      <alignment horizontal="left" vertical="center" wrapText="1"/>
      <protection/>
    </xf>
    <xf numFmtId="0" fontId="3" fillId="36" borderId="71" xfId="51" applyFont="1" applyFill="1" applyBorder="1" applyAlignment="1">
      <alignment horizontal="center" vertical="center" wrapText="1"/>
      <protection/>
    </xf>
    <xf numFmtId="0" fontId="3" fillId="34" borderId="72" xfId="52" applyFont="1" applyFill="1" applyBorder="1" applyAlignment="1">
      <alignment horizontal="center" vertical="center" wrapText="1"/>
      <protection/>
    </xf>
    <xf numFmtId="0" fontId="3" fillId="34" borderId="69" xfId="52" applyFont="1" applyFill="1" applyBorder="1" applyAlignment="1">
      <alignment horizontal="center" vertical="center" wrapText="1"/>
      <protection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73" xfId="52" applyNumberFormat="1" applyFont="1" applyFill="1" applyBorder="1" applyAlignment="1">
      <alignment horizontal="center" vertical="center" wrapText="1"/>
      <protection/>
    </xf>
    <xf numFmtId="0" fontId="3" fillId="33" borderId="42" xfId="52" applyNumberFormat="1" applyFont="1" applyFill="1" applyBorder="1" applyAlignment="1">
      <alignment horizontal="center" vertical="center" wrapText="1"/>
      <protection/>
    </xf>
    <xf numFmtId="0" fontId="3" fillId="33" borderId="29" xfId="52" applyNumberFormat="1" applyFont="1" applyFill="1" applyBorder="1" applyAlignment="1">
      <alignment horizontal="center" vertical="center" wrapText="1"/>
      <protection/>
    </xf>
    <xf numFmtId="0" fontId="3" fillId="33" borderId="74" xfId="52" applyNumberFormat="1" applyFont="1" applyFill="1" applyBorder="1" applyAlignment="1">
      <alignment horizontal="center" vertical="center" wrapText="1"/>
      <protection/>
    </xf>
    <xf numFmtId="0" fontId="3" fillId="33" borderId="75" xfId="52" applyNumberFormat="1" applyFont="1" applyFill="1" applyBorder="1" applyAlignment="1">
      <alignment horizontal="center" vertical="center" wrapText="1"/>
      <protection/>
    </xf>
    <xf numFmtId="0" fontId="3" fillId="33" borderId="76" xfId="52" applyNumberFormat="1" applyFont="1" applyFill="1" applyBorder="1" applyAlignment="1">
      <alignment horizontal="center" vertical="center" wrapText="1"/>
      <protection/>
    </xf>
    <xf numFmtId="0" fontId="3" fillId="36" borderId="25" xfId="52" applyFont="1" applyFill="1" applyBorder="1" applyAlignment="1">
      <alignment horizontal="center" vertical="center" wrapText="1"/>
      <protection/>
    </xf>
    <xf numFmtId="0" fontId="27" fillId="36" borderId="28" xfId="52" applyFont="1" applyFill="1" applyBorder="1" applyAlignment="1">
      <alignment horizontal="left" vertical="center" wrapText="1"/>
      <protection/>
    </xf>
    <xf numFmtId="0" fontId="3" fillId="36" borderId="77" xfId="51" applyFont="1" applyFill="1" applyBorder="1" applyAlignment="1">
      <alignment horizontal="center" vertical="center" wrapText="1"/>
      <protection/>
    </xf>
    <xf numFmtId="0" fontId="3" fillId="36" borderId="25" xfId="52" applyNumberFormat="1" applyFont="1" applyFill="1" applyBorder="1" applyAlignment="1">
      <alignment horizontal="center" vertical="center" wrapText="1"/>
      <protection/>
    </xf>
    <xf numFmtId="0" fontId="3" fillId="33" borderId="33" xfId="52" applyNumberFormat="1" applyFont="1" applyFill="1" applyBorder="1" applyAlignment="1">
      <alignment horizontal="center" vertical="center" wrapText="1"/>
      <protection/>
    </xf>
    <xf numFmtId="0" fontId="3" fillId="33" borderId="30" xfId="52" applyNumberFormat="1" applyFont="1" applyFill="1" applyBorder="1" applyAlignment="1">
      <alignment horizontal="center" vertical="center" wrapText="1"/>
      <protection/>
    </xf>
    <xf numFmtId="0" fontId="3" fillId="33" borderId="34" xfId="52" applyNumberFormat="1" applyFont="1" applyFill="1" applyBorder="1" applyAlignment="1">
      <alignment horizontal="center" vertical="center" wrapText="1"/>
      <protection/>
    </xf>
    <xf numFmtId="0" fontId="3" fillId="33" borderId="47" xfId="52" applyNumberFormat="1" applyFont="1" applyFill="1" applyBorder="1" applyAlignment="1">
      <alignment horizontal="center" vertical="center" wrapText="1"/>
      <protection/>
    </xf>
    <xf numFmtId="0" fontId="3" fillId="33" borderId="54" xfId="52" applyNumberFormat="1" applyFont="1" applyFill="1" applyBorder="1" applyAlignment="1">
      <alignment horizontal="center" vertical="center" wrapText="1"/>
      <protection/>
    </xf>
    <xf numFmtId="0" fontId="3" fillId="33" borderId="26" xfId="52" applyNumberFormat="1" applyFont="1" applyFill="1" applyBorder="1" applyAlignment="1">
      <alignment horizontal="center" vertical="center" wrapText="1"/>
      <protection/>
    </xf>
    <xf numFmtId="0" fontId="3" fillId="36" borderId="56" xfId="52" applyFont="1" applyFill="1" applyBorder="1" applyAlignment="1">
      <alignment horizontal="center" vertical="center" wrapText="1"/>
      <protection/>
    </xf>
    <xf numFmtId="0" fontId="27" fillId="36" borderId="78" xfId="52" applyFont="1" applyFill="1" applyBorder="1" applyAlignment="1">
      <alignment horizontal="left" vertical="center" wrapText="1"/>
      <protection/>
    </xf>
    <xf numFmtId="0" fontId="3" fillId="36" borderId="79" xfId="51" applyFont="1" applyFill="1" applyBorder="1" applyAlignment="1">
      <alignment horizontal="center" vertical="center" wrapText="1"/>
      <protection/>
    </xf>
    <xf numFmtId="0" fontId="3" fillId="36" borderId="56" xfId="52" applyNumberFormat="1" applyFont="1" applyFill="1" applyBorder="1" applyAlignment="1">
      <alignment horizontal="center" vertical="center" wrapText="1"/>
      <protection/>
    </xf>
    <xf numFmtId="0" fontId="3" fillId="33" borderId="80" xfId="52" applyNumberFormat="1" applyFont="1" applyFill="1" applyBorder="1" applyAlignment="1">
      <alignment horizontal="center" vertical="center" wrapText="1"/>
      <protection/>
    </xf>
    <xf numFmtId="0" fontId="3" fillId="33" borderId="81" xfId="52" applyNumberFormat="1" applyFont="1" applyFill="1" applyBorder="1" applyAlignment="1">
      <alignment horizontal="center" vertical="center" wrapText="1"/>
      <protection/>
    </xf>
    <xf numFmtId="0" fontId="3" fillId="33" borderId="82" xfId="52" applyNumberFormat="1" applyFont="1" applyFill="1" applyBorder="1" applyAlignment="1">
      <alignment horizontal="center" vertical="center" wrapText="1"/>
      <protection/>
    </xf>
    <xf numFmtId="0" fontId="3" fillId="33" borderId="83" xfId="52" applyNumberFormat="1" applyFont="1" applyFill="1" applyBorder="1" applyAlignment="1">
      <alignment horizontal="center" vertical="center" wrapText="1"/>
      <protection/>
    </xf>
    <xf numFmtId="0" fontId="3" fillId="33" borderId="84" xfId="52" applyNumberFormat="1" applyFont="1" applyFill="1" applyBorder="1" applyAlignment="1">
      <alignment horizontal="center" vertical="center" wrapText="1"/>
      <protection/>
    </xf>
    <xf numFmtId="0" fontId="3" fillId="33" borderId="85" xfId="52" applyNumberFormat="1" applyFont="1" applyFill="1" applyBorder="1" applyAlignment="1">
      <alignment horizontal="center" vertical="center" wrapText="1"/>
      <protection/>
    </xf>
    <xf numFmtId="0" fontId="3" fillId="34" borderId="70" xfId="52" applyFont="1" applyFill="1" applyBorder="1" applyAlignment="1">
      <alignment horizontal="center" vertical="center" wrapText="1"/>
      <protection/>
    </xf>
    <xf numFmtId="0" fontId="3" fillId="34" borderId="59" xfId="52" applyFont="1" applyFill="1" applyBorder="1" applyAlignment="1">
      <alignment horizontal="center" vertical="center" wrapText="1"/>
      <protection/>
    </xf>
    <xf numFmtId="0" fontId="3" fillId="34" borderId="21" xfId="52" applyFont="1" applyFill="1" applyBorder="1" applyAlignment="1">
      <alignment horizontal="center" vertical="center" wrapText="1"/>
      <protection/>
    </xf>
    <xf numFmtId="0" fontId="3" fillId="34" borderId="86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87" xfId="52" applyNumberFormat="1" applyFont="1" applyFill="1" applyBorder="1" applyAlignment="1">
      <alignment horizontal="center" vertical="center" wrapText="1"/>
      <protection/>
    </xf>
    <xf numFmtId="0" fontId="3" fillId="33" borderId="23" xfId="52" applyNumberFormat="1" applyFont="1" applyFill="1" applyBorder="1" applyAlignment="1">
      <alignment horizontal="center" vertical="center" wrapText="1"/>
      <protection/>
    </xf>
    <xf numFmtId="0" fontId="3" fillId="33" borderId="88" xfId="52" applyNumberFormat="1" applyFont="1" applyFill="1" applyBorder="1" applyAlignment="1">
      <alignment horizontal="center" vertical="center" wrapText="1"/>
      <protection/>
    </xf>
    <xf numFmtId="0" fontId="3" fillId="33" borderId="89" xfId="52" applyFont="1" applyFill="1" applyBorder="1" applyAlignment="1">
      <alignment horizontal="center" vertical="center" wrapText="1"/>
      <protection/>
    </xf>
    <xf numFmtId="0" fontId="27" fillId="33" borderId="31" xfId="52" applyFont="1" applyFill="1" applyBorder="1" applyAlignment="1">
      <alignment horizontal="left" vertical="center" wrapText="1"/>
      <protection/>
    </xf>
    <xf numFmtId="0" fontId="3" fillId="33" borderId="32" xfId="52" applyFont="1" applyFill="1" applyBorder="1" applyAlignment="1">
      <alignment horizontal="center" vertical="center" wrapText="1"/>
      <protection/>
    </xf>
    <xf numFmtId="0" fontId="3" fillId="33" borderId="89" xfId="52" applyNumberFormat="1" applyFont="1" applyFill="1" applyBorder="1" applyAlignment="1">
      <alignment horizontal="center" vertical="center" wrapText="1"/>
      <protection/>
    </xf>
    <xf numFmtId="0" fontId="3" fillId="33" borderId="31" xfId="52" applyNumberFormat="1" applyFont="1" applyFill="1" applyBorder="1" applyAlignment="1">
      <alignment horizontal="center" vertical="center" wrapText="1"/>
      <protection/>
    </xf>
    <xf numFmtId="0" fontId="3" fillId="33" borderId="90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27" fillId="33" borderId="43" xfId="52" applyFont="1" applyFill="1" applyBorder="1" applyAlignment="1">
      <alignment horizontal="left" vertical="center" wrapText="1"/>
      <protection/>
    </xf>
    <xf numFmtId="0" fontId="3" fillId="33" borderId="44" xfId="52" applyFont="1" applyFill="1" applyBorder="1" applyAlignment="1">
      <alignment horizontal="center" vertical="center" wrapText="1"/>
      <protection/>
    </xf>
    <xf numFmtId="0" fontId="3" fillId="33" borderId="91" xfId="52" applyNumberFormat="1" applyFont="1" applyFill="1" applyBorder="1" applyAlignment="1">
      <alignment horizontal="center" vertical="center" wrapText="1"/>
      <protection/>
    </xf>
    <xf numFmtId="0" fontId="3" fillId="33" borderId="92" xfId="52" applyNumberFormat="1" applyFont="1" applyFill="1" applyBorder="1" applyAlignment="1">
      <alignment horizontal="center" vertical="center" wrapText="1"/>
      <protection/>
    </xf>
    <xf numFmtId="0" fontId="3" fillId="33" borderId="93" xfId="52" applyNumberFormat="1" applyFont="1" applyFill="1" applyBorder="1" applyAlignment="1">
      <alignment horizontal="center" vertical="center" wrapText="1"/>
      <protection/>
    </xf>
    <xf numFmtId="0" fontId="3" fillId="34" borderId="94" xfId="52" applyFont="1" applyFill="1" applyBorder="1" applyAlignment="1">
      <alignment horizontal="center" vertical="center" wrapText="1"/>
      <protection/>
    </xf>
    <xf numFmtId="0" fontId="3" fillId="34" borderId="95" xfId="52" applyFont="1" applyFill="1" applyBorder="1" applyAlignment="1">
      <alignment horizontal="center" vertical="center" wrapText="1"/>
      <protection/>
    </xf>
    <xf numFmtId="0" fontId="3" fillId="34" borderId="96" xfId="52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4" borderId="97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2" applyFont="1" applyFill="1" applyBorder="1" applyAlignment="1">
      <alignment horizontal="center" vertical="center" wrapText="1"/>
      <protection/>
    </xf>
    <xf numFmtId="0" fontId="3" fillId="33" borderId="12" xfId="52" applyNumberFormat="1" applyFont="1" applyFill="1" applyBorder="1" applyAlignment="1">
      <alignment horizontal="center" vertical="center" wrapText="1"/>
      <protection/>
    </xf>
    <xf numFmtId="0" fontId="3" fillId="33" borderId="27" xfId="52" applyNumberFormat="1" applyFont="1" applyFill="1" applyBorder="1" applyAlignment="1">
      <alignment horizontal="center" vertical="center" wrapText="1"/>
      <protection/>
    </xf>
    <xf numFmtId="0" fontId="3" fillId="33" borderId="0" xfId="52" applyNumberFormat="1" applyFont="1" applyFill="1" applyBorder="1" applyAlignment="1">
      <alignment horizontal="center" vertical="center" wrapText="1"/>
      <protection/>
    </xf>
    <xf numFmtId="0" fontId="3" fillId="33" borderId="22" xfId="52" applyNumberFormat="1" applyFont="1" applyFill="1" applyBorder="1" applyAlignment="1">
      <alignment horizontal="center" vertical="center" wrapText="1"/>
      <protection/>
    </xf>
    <xf numFmtId="0" fontId="3" fillId="33" borderId="45" xfId="52" applyNumberFormat="1" applyFont="1" applyFill="1" applyBorder="1" applyAlignment="1">
      <alignment horizontal="center" vertical="center" wrapText="1"/>
      <protection/>
    </xf>
    <xf numFmtId="0" fontId="3" fillId="33" borderId="28" xfId="52" applyNumberFormat="1" applyFont="1" applyFill="1" applyBorder="1" applyAlignment="1">
      <alignment horizontal="center" vertical="center" wrapText="1"/>
      <protection/>
    </xf>
    <xf numFmtId="0" fontId="3" fillId="33" borderId="100" xfId="52" applyNumberFormat="1" applyFont="1" applyFill="1" applyBorder="1" applyAlignment="1">
      <alignment horizontal="center" vertical="center" wrapText="1"/>
      <protection/>
    </xf>
    <xf numFmtId="0" fontId="3" fillId="36" borderId="71" xfId="51" applyFont="1" applyFill="1" applyBorder="1" applyAlignment="1" quotePrefix="1">
      <alignment horizontal="center" vertical="center" wrapText="1"/>
      <protection/>
    </xf>
    <xf numFmtId="0" fontId="3" fillId="36" borderId="12" xfId="52" applyNumberFormat="1" applyFont="1" applyFill="1" applyBorder="1" applyAlignment="1">
      <alignment horizontal="center" vertical="center" wrapText="1"/>
      <protection/>
    </xf>
    <xf numFmtId="0" fontId="14" fillId="34" borderId="101" xfId="51" applyFont="1" applyFill="1" applyBorder="1" applyAlignment="1">
      <alignment horizontal="center" vertical="center" wrapText="1"/>
      <protection/>
    </xf>
    <xf numFmtId="0" fontId="3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15" fillId="35" borderId="39" xfId="51" applyFont="1" applyFill="1" applyBorder="1" applyAlignment="1">
      <alignment horizontal="center" vertical="center" wrapText="1"/>
      <protection/>
    </xf>
    <xf numFmtId="0" fontId="15" fillId="35" borderId="52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7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85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4" fillId="33" borderId="110" xfId="51" applyFont="1" applyFill="1" applyBorder="1" applyAlignment="1">
      <alignment horizontal="center" vertical="center" wrapText="1"/>
      <protection/>
    </xf>
    <xf numFmtId="0" fontId="4" fillId="33" borderId="111" xfId="51" applyFont="1" applyFill="1" applyBorder="1" applyAlignment="1">
      <alignment horizontal="center" vertical="center" wrapText="1"/>
      <protection/>
    </xf>
    <xf numFmtId="0" fontId="4" fillId="33" borderId="112" xfId="51" applyFont="1" applyFill="1" applyBorder="1" applyAlignment="1">
      <alignment horizontal="center" vertical="center" wrapText="1"/>
      <protection/>
    </xf>
    <xf numFmtId="0" fontId="4" fillId="33" borderId="113" xfId="51" applyFont="1" applyFill="1" applyBorder="1" applyAlignment="1">
      <alignment horizontal="center" vertical="center" wrapText="1"/>
      <protection/>
    </xf>
    <xf numFmtId="0" fontId="4" fillId="33" borderId="114" xfId="51" applyFont="1" applyFill="1" applyBorder="1" applyAlignment="1">
      <alignment horizontal="center" vertical="center" wrapText="1"/>
      <protection/>
    </xf>
    <xf numFmtId="0" fontId="5" fillId="33" borderId="98" xfId="51" applyFont="1" applyFill="1" applyBorder="1" applyAlignment="1">
      <alignment horizontal="center" vertical="center" wrapText="1"/>
      <protection/>
    </xf>
    <xf numFmtId="0" fontId="6" fillId="33" borderId="115" xfId="51" applyFont="1" applyFill="1" applyBorder="1" applyAlignment="1">
      <alignment horizontal="right" vertical="center" wrapText="1"/>
      <protection/>
    </xf>
    <xf numFmtId="0" fontId="6" fillId="33" borderId="116" xfId="51" applyFont="1" applyFill="1" applyBorder="1" applyAlignment="1">
      <alignment horizontal="right" vertical="center" wrapText="1"/>
      <protection/>
    </xf>
    <xf numFmtId="0" fontId="6" fillId="33" borderId="116" xfId="51" applyFont="1" applyFill="1" applyBorder="1" applyAlignment="1">
      <alignment vertical="center" wrapText="1"/>
      <protection/>
    </xf>
    <xf numFmtId="0" fontId="6" fillId="33" borderId="117" xfId="51" applyFont="1" applyFill="1" applyBorder="1" applyAlignment="1">
      <alignment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73" xfId="51" applyFont="1" applyFill="1" applyBorder="1" applyAlignment="1">
      <alignment horizontal="center" vertical="center" wrapText="1"/>
      <protection/>
    </xf>
    <xf numFmtId="0" fontId="3" fillId="34" borderId="7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7" xfId="51" applyFont="1" applyFill="1" applyBorder="1" applyAlignment="1">
      <alignment horizontal="center" vertical="center" wrapText="1"/>
      <protection/>
    </xf>
    <xf numFmtId="0" fontId="72" fillId="34" borderId="118" xfId="51" applyFont="1" applyFill="1" applyBorder="1" applyAlignment="1">
      <alignment horizontal="center" vertical="center" wrapText="1"/>
      <protection/>
    </xf>
    <xf numFmtId="0" fontId="72" fillId="34" borderId="42" xfId="51" applyFont="1" applyFill="1" applyBorder="1" applyAlignment="1">
      <alignment horizontal="center" vertical="center" wrapText="1"/>
      <protection/>
    </xf>
    <xf numFmtId="0" fontId="72" fillId="34" borderId="71" xfId="51" applyFont="1" applyFill="1" applyBorder="1" applyAlignment="1">
      <alignment horizontal="center" vertical="center" wrapText="1"/>
      <protection/>
    </xf>
    <xf numFmtId="0" fontId="72" fillId="34" borderId="0" xfId="51" applyFont="1" applyFill="1" applyBorder="1" applyAlignment="1">
      <alignment horizontal="center" vertical="center" wrapText="1"/>
      <protection/>
    </xf>
    <xf numFmtId="0" fontId="12" fillId="34" borderId="80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20" fillId="34" borderId="15" xfId="51" applyFont="1" applyFill="1" applyBorder="1" applyAlignment="1">
      <alignment horizontal="center" vertical="center"/>
      <protection/>
    </xf>
    <xf numFmtId="0" fontId="20" fillId="34" borderId="119" xfId="51" applyFont="1" applyFill="1" applyBorder="1" applyAlignment="1">
      <alignment horizontal="center" vertical="center"/>
      <protection/>
    </xf>
    <xf numFmtId="0" fontId="14" fillId="34" borderId="120" xfId="51" applyFont="1" applyFill="1" applyBorder="1" applyAlignment="1">
      <alignment horizontal="center" vertical="center" wrapText="1"/>
      <protection/>
    </xf>
    <xf numFmtId="0" fontId="14" fillId="34" borderId="121" xfId="51" applyFont="1" applyFill="1" applyBorder="1" applyAlignment="1">
      <alignment horizontal="center" vertical="center" wrapText="1"/>
      <protection/>
    </xf>
    <xf numFmtId="0" fontId="14" fillId="34" borderId="97" xfId="51" applyFont="1" applyFill="1" applyBorder="1" applyAlignment="1">
      <alignment horizontal="center" vertical="center" wrapText="1"/>
      <protection/>
    </xf>
    <xf numFmtId="0" fontId="14" fillId="34" borderId="122" xfId="51" applyFont="1" applyFill="1" applyBorder="1" applyAlignment="1">
      <alignment horizontal="center" vertical="center" wrapText="1"/>
      <protection/>
    </xf>
    <xf numFmtId="0" fontId="12" fillId="34" borderId="78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4" fillId="34" borderId="123" xfId="51" applyFont="1" applyFill="1" applyBorder="1" applyAlignment="1">
      <alignment horizontal="center" vertical="center" wrapText="1"/>
      <protection/>
    </xf>
    <xf numFmtId="0" fontId="12" fillId="34" borderId="118" xfId="51" applyFont="1" applyFill="1" applyBorder="1" applyAlignment="1">
      <alignment horizontal="center" vertical="center" wrapText="1"/>
      <protection/>
    </xf>
    <xf numFmtId="0" fontId="12" fillId="34" borderId="71" xfId="51" applyFont="1" applyFill="1" applyBorder="1" applyAlignment="1">
      <alignment horizontal="center" vertical="center" wrapText="1"/>
      <protection/>
    </xf>
    <xf numFmtId="0" fontId="12" fillId="34" borderId="124" xfId="51" applyFont="1" applyFill="1" applyBorder="1" applyAlignment="1">
      <alignment horizontal="center" vertical="center" wrapText="1"/>
      <protection/>
    </xf>
    <xf numFmtId="0" fontId="14" fillId="34" borderId="106" xfId="51" applyFont="1" applyFill="1" applyBorder="1" applyAlignment="1">
      <alignment horizontal="center" vertical="center" wrapText="1"/>
      <protection/>
    </xf>
    <xf numFmtId="0" fontId="14" fillId="34" borderId="76" xfId="51" applyFont="1" applyFill="1" applyBorder="1" applyAlignment="1">
      <alignment horizontal="center" vertical="center" wrapText="1"/>
      <protection/>
    </xf>
    <xf numFmtId="0" fontId="14" fillId="34" borderId="107" xfId="51" applyFont="1" applyFill="1" applyBorder="1" applyAlignment="1">
      <alignment horizontal="center" vertical="center" wrapText="1"/>
      <protection/>
    </xf>
    <xf numFmtId="0" fontId="14" fillId="34" borderId="85" xfId="51" applyFont="1" applyFill="1" applyBorder="1" applyAlignment="1">
      <alignment horizontal="center" vertical="center" wrapText="1"/>
      <protection/>
    </xf>
    <xf numFmtId="0" fontId="14" fillId="34" borderId="125" xfId="51" applyFont="1" applyFill="1" applyBorder="1" applyAlignment="1">
      <alignment horizontal="center" vertical="center" wrapText="1"/>
      <protection/>
    </xf>
    <xf numFmtId="0" fontId="14" fillId="34" borderId="126" xfId="51" applyFont="1" applyFill="1" applyBorder="1" applyAlignment="1">
      <alignment horizontal="center" vertical="center" wrapText="1"/>
      <protection/>
    </xf>
    <xf numFmtId="0" fontId="14" fillId="34" borderId="127" xfId="51" applyFont="1" applyFill="1" applyBorder="1" applyAlignment="1">
      <alignment horizontal="center" vertical="center" wrapText="1"/>
      <protection/>
    </xf>
    <xf numFmtId="0" fontId="12" fillId="34" borderId="128" xfId="51" applyFont="1" applyFill="1" applyBorder="1" applyAlignment="1">
      <alignment horizontal="center" vertical="center" wrapText="1"/>
      <protection/>
    </xf>
    <xf numFmtId="0" fontId="12" fillId="34" borderId="129" xfId="51" applyFont="1" applyFill="1" applyBorder="1" applyAlignment="1">
      <alignment horizontal="center" vertical="center" wrapText="1"/>
      <protection/>
    </xf>
    <xf numFmtId="0" fontId="7" fillId="33" borderId="98" xfId="51" applyFont="1" applyFill="1" applyBorder="1" applyAlignment="1">
      <alignment horizontal="center" vertical="center" wrapText="1"/>
      <protection/>
    </xf>
    <xf numFmtId="0" fontId="8" fillId="33" borderId="117" xfId="51" applyFont="1" applyFill="1" applyBorder="1" applyAlignment="1">
      <alignment horizontal="center" vertical="center" wrapText="1"/>
      <protection/>
    </xf>
    <xf numFmtId="0" fontId="8" fillId="33" borderId="98" xfId="51" applyFont="1" applyFill="1" applyBorder="1" applyAlignment="1">
      <alignment horizontal="center" vertical="center" wrapText="1"/>
      <protection/>
    </xf>
    <xf numFmtId="0" fontId="17" fillId="33" borderId="98" xfId="51" applyFont="1" applyFill="1" applyBorder="1" applyAlignment="1">
      <alignment horizontal="center" vertical="center" wrapText="1"/>
      <protection/>
    </xf>
    <xf numFmtId="0" fontId="14" fillId="34" borderId="130" xfId="51" applyFont="1" applyFill="1" applyBorder="1" applyAlignment="1">
      <alignment horizontal="center" vertical="center" wrapText="1"/>
      <protection/>
    </xf>
    <xf numFmtId="0" fontId="14" fillId="34" borderId="131" xfId="51" applyFont="1" applyFill="1" applyBorder="1" applyAlignment="1">
      <alignment horizontal="center" vertical="center" wrapText="1"/>
      <protection/>
    </xf>
    <xf numFmtId="0" fontId="14" fillId="34" borderId="132" xfId="51" applyFont="1" applyFill="1" applyBorder="1" applyAlignment="1">
      <alignment horizontal="center" vertical="center" wrapText="1"/>
      <protection/>
    </xf>
    <xf numFmtId="0" fontId="14" fillId="34" borderId="42" xfId="51" applyFont="1" applyFill="1" applyBorder="1" applyAlignment="1">
      <alignment horizontal="center" vertical="center" wrapText="1"/>
      <protection/>
    </xf>
    <xf numFmtId="0" fontId="14" fillId="34" borderId="81" xfId="51" applyFont="1" applyFill="1" applyBorder="1" applyAlignment="1">
      <alignment horizontal="center" vertical="center" wrapText="1"/>
      <protection/>
    </xf>
    <xf numFmtId="0" fontId="12" fillId="34" borderId="133" xfId="51" applyFont="1" applyFill="1" applyBorder="1" applyAlignment="1">
      <alignment horizontal="center" vertical="center" wrapText="1"/>
      <protection/>
    </xf>
    <xf numFmtId="0" fontId="12" fillId="34" borderId="103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 wrapText="1"/>
    </xf>
    <xf numFmtId="0" fontId="0" fillId="34" borderId="109" xfId="0" applyFill="1" applyBorder="1" applyAlignment="1">
      <alignment horizontal="center" vertical="center" wrapText="1"/>
    </xf>
    <xf numFmtId="0" fontId="0" fillId="34" borderId="111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11" xfId="0" applyFill="1" applyBorder="1" applyAlignment="1">
      <alignment/>
    </xf>
    <xf numFmtId="0" fontId="0" fillId="34" borderId="112" xfId="0" applyFill="1" applyBorder="1" applyAlignment="1">
      <alignment/>
    </xf>
    <xf numFmtId="0" fontId="0" fillId="34" borderId="114" xfId="0" applyFill="1" applyBorder="1" applyAlignment="1">
      <alignment/>
    </xf>
    <xf numFmtId="0" fontId="21" fillId="0" borderId="98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right" vertical="center" wrapText="1"/>
    </xf>
    <xf numFmtId="0" fontId="21" fillId="0" borderId="116" xfId="0" applyFont="1" applyBorder="1" applyAlignment="1">
      <alignment horizontal="right" vertical="center" wrapText="1"/>
    </xf>
    <xf numFmtId="0" fontId="21" fillId="0" borderId="116" xfId="0" applyFont="1" applyBorder="1" applyAlignment="1">
      <alignment horizontal="left" vertical="center" wrapText="1"/>
    </xf>
    <xf numFmtId="0" fontId="21" fillId="0" borderId="117" xfId="0" applyFont="1" applyBorder="1" applyAlignment="1">
      <alignment horizontal="left" vertical="center" wrapText="1"/>
    </xf>
    <xf numFmtId="0" fontId="24" fillId="34" borderId="136" xfId="0" applyFont="1" applyFill="1" applyBorder="1" applyAlignment="1">
      <alignment horizontal="center" vertical="center"/>
    </xf>
    <xf numFmtId="0" fontId="24" fillId="34" borderId="137" xfId="0" applyFont="1" applyFill="1" applyBorder="1" applyAlignment="1">
      <alignment horizontal="center" vertical="center"/>
    </xf>
    <xf numFmtId="0" fontId="24" fillId="34" borderId="138" xfId="0" applyFont="1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left" vertical="center"/>
    </xf>
    <xf numFmtId="0" fontId="0" fillId="34" borderId="140" xfId="0" applyFill="1" applyBorder="1" applyAlignment="1">
      <alignment horizontal="left" vertical="center"/>
    </xf>
    <xf numFmtId="0" fontId="18" fillId="34" borderId="140" xfId="0" applyFont="1" applyFill="1" applyBorder="1" applyAlignment="1">
      <alignment horizontal="left" vertical="center"/>
    </xf>
    <xf numFmtId="0" fontId="0" fillId="34" borderId="141" xfId="0" applyFill="1" applyBorder="1" applyAlignment="1">
      <alignment horizontal="left" vertical="center"/>
    </xf>
    <xf numFmtId="0" fontId="0" fillId="34" borderId="110" xfId="0" applyFill="1" applyBorder="1" applyAlignment="1">
      <alignment horizontal="center" vertical="center"/>
    </xf>
    <xf numFmtId="0" fontId="0" fillId="34" borderId="111" xfId="0" applyFill="1" applyBorder="1" applyAlignment="1">
      <alignment horizontal="center" vertical="center"/>
    </xf>
    <xf numFmtId="0" fontId="0" fillId="34" borderId="113" xfId="0" applyFill="1" applyBorder="1" applyAlignment="1">
      <alignment horizontal="center" vertical="center"/>
    </xf>
    <xf numFmtId="0" fontId="0" fillId="34" borderId="115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7" xfId="0" applyFill="1" applyBorder="1" applyAlignment="1">
      <alignment horizontal="left" vertical="center"/>
    </xf>
    <xf numFmtId="0" fontId="3" fillId="34" borderId="94" xfId="52" applyFont="1" applyFill="1" applyBorder="1" applyAlignment="1">
      <alignment horizontal="right" vertical="center" wrapText="1"/>
      <protection/>
    </xf>
    <xf numFmtId="0" fontId="3" fillId="34" borderId="95" xfId="52" applyFont="1" applyFill="1" applyBorder="1" applyAlignment="1">
      <alignment horizontal="right" vertical="center" wrapText="1"/>
      <protection/>
    </xf>
    <xf numFmtId="0" fontId="3" fillId="34" borderId="142" xfId="52" applyFont="1" applyFill="1" applyBorder="1" applyAlignment="1">
      <alignment horizontal="right" vertical="center" wrapText="1"/>
      <protection/>
    </xf>
    <xf numFmtId="0" fontId="10" fillId="34" borderId="98" xfId="52" applyFont="1" applyFill="1" applyBorder="1" applyAlignment="1">
      <alignment horizontal="center" vertical="center" wrapText="1"/>
      <protection/>
    </xf>
    <xf numFmtId="0" fontId="10" fillId="34" borderId="115" xfId="52" applyFont="1" applyFill="1" applyBorder="1" applyAlignment="1">
      <alignment horizontal="center" vertical="center" wrapText="1"/>
      <protection/>
    </xf>
    <xf numFmtId="0" fontId="10" fillId="34" borderId="122" xfId="52" applyFont="1" applyFill="1" applyBorder="1" applyAlignment="1">
      <alignment horizontal="center" vertical="center" wrapText="1"/>
      <protection/>
    </xf>
    <xf numFmtId="0" fontId="10" fillId="34" borderId="79" xfId="51" applyFont="1" applyFill="1" applyBorder="1" applyAlignment="1">
      <alignment horizontal="center" vertical="center" wrapText="1"/>
      <protection/>
    </xf>
    <xf numFmtId="0" fontId="10" fillId="34" borderId="85" xfId="51" applyFont="1" applyFill="1" applyBorder="1" applyAlignment="1">
      <alignment horizontal="center" vertical="center" wrapText="1"/>
      <protection/>
    </xf>
    <xf numFmtId="0" fontId="3" fillId="34" borderId="143" xfId="52" applyFont="1" applyFill="1" applyBorder="1" applyAlignment="1">
      <alignment horizontal="right" vertical="center" wrapText="1"/>
      <protection/>
    </xf>
    <xf numFmtId="0" fontId="3" fillId="34" borderId="17" xfId="52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4" borderId="13" xfId="52" applyFont="1" applyFill="1" applyBorder="1" applyAlignment="1">
      <alignment horizontal="center" vertical="center" wrapText="1"/>
      <protection/>
    </xf>
    <xf numFmtId="0" fontId="3" fillId="34" borderId="41" xfId="52" applyFont="1" applyFill="1" applyBorder="1" applyAlignment="1">
      <alignment horizontal="center" vertical="center" wrapText="1"/>
      <protection/>
    </xf>
    <xf numFmtId="0" fontId="3" fillId="34" borderId="22" xfId="52" applyFont="1" applyFill="1" applyBorder="1" applyAlignment="1">
      <alignment horizontal="center" vertical="center" wrapText="1"/>
      <protection/>
    </xf>
    <xf numFmtId="0" fontId="3" fillId="34" borderId="43" xfId="52" applyFont="1" applyFill="1" applyBorder="1" applyAlignment="1">
      <alignment horizontal="center" vertical="center" wrapText="1"/>
      <protection/>
    </xf>
    <xf numFmtId="0" fontId="3" fillId="34" borderId="118" xfId="52" applyFont="1" applyFill="1" applyBorder="1" applyAlignment="1">
      <alignment horizontal="center" vertical="center" wrapText="1"/>
      <protection/>
    </xf>
    <xf numFmtId="0" fontId="3" fillId="34" borderId="71" xfId="52" applyFont="1" applyFill="1" applyBorder="1" applyAlignment="1">
      <alignment horizontal="center" vertical="center" wrapText="1"/>
      <protection/>
    </xf>
    <xf numFmtId="0" fontId="3" fillId="34" borderId="124" xfId="52" applyFont="1" applyFill="1" applyBorder="1" applyAlignment="1">
      <alignment horizontal="center" vertical="center" wrapText="1"/>
      <protection/>
    </xf>
    <xf numFmtId="0" fontId="12" fillId="34" borderId="139" xfId="52" applyFont="1" applyFill="1" applyBorder="1" applyAlignment="1">
      <alignment horizontal="center" vertical="center" wrapText="1"/>
      <protection/>
    </xf>
    <xf numFmtId="0" fontId="12" fillId="34" borderId="140" xfId="52" applyFont="1" applyFill="1" applyBorder="1" applyAlignment="1">
      <alignment horizontal="center" vertical="center" wrapText="1"/>
      <protection/>
    </xf>
    <xf numFmtId="0" fontId="12" fillId="34" borderId="141" xfId="52" applyFont="1" applyFill="1" applyBorder="1" applyAlignment="1">
      <alignment horizontal="center" vertical="center" wrapText="1"/>
      <protection/>
    </xf>
    <xf numFmtId="0" fontId="10" fillId="34" borderId="144" xfId="52" applyFont="1" applyFill="1" applyBorder="1" applyAlignment="1">
      <alignment horizontal="center" vertical="center" wrapText="1"/>
      <protection/>
    </xf>
    <xf numFmtId="0" fontId="10" fillId="34" borderId="145" xfId="52" applyFont="1" applyFill="1" applyBorder="1" applyAlignment="1">
      <alignment horizontal="center" vertical="center" wrapText="1"/>
      <protection/>
    </xf>
    <xf numFmtId="0" fontId="10" fillId="34" borderId="146" xfId="52" applyFont="1" applyFill="1" applyBorder="1" applyAlignment="1">
      <alignment horizontal="center" vertical="center" wrapText="1"/>
      <protection/>
    </xf>
    <xf numFmtId="0" fontId="10" fillId="34" borderId="80" xfId="51" applyFont="1" applyFill="1" applyBorder="1" applyAlignment="1">
      <alignment horizontal="center" vertical="center" wrapText="1"/>
      <protection/>
    </xf>
    <xf numFmtId="0" fontId="10" fillId="34" borderId="107" xfId="51" applyFont="1" applyFill="1" applyBorder="1" applyAlignment="1">
      <alignment horizontal="center" vertical="center" wrapText="1"/>
      <protection/>
    </xf>
    <xf numFmtId="0" fontId="3" fillId="33" borderId="98" xfId="52" applyFont="1" applyFill="1" applyBorder="1" applyAlignment="1">
      <alignment horizontal="center" vertical="center" wrapText="1"/>
      <protection/>
    </xf>
    <xf numFmtId="0" fontId="8" fillId="33" borderId="98" xfId="52" applyFont="1" applyFill="1" applyBorder="1" applyAlignment="1">
      <alignment horizontal="center" vertical="center" wrapText="1"/>
      <protection/>
    </xf>
    <xf numFmtId="0" fontId="3" fillId="33" borderId="98" xfId="52" applyFont="1" applyFill="1" applyBorder="1" applyAlignment="1">
      <alignment horizontal="right" vertical="center" wrapText="1"/>
      <protection/>
    </xf>
    <xf numFmtId="0" fontId="3" fillId="33" borderId="115" xfId="52" applyFont="1" applyFill="1" applyBorder="1" applyAlignment="1">
      <alignment horizontal="right" vertical="center" wrapText="1"/>
      <protection/>
    </xf>
    <xf numFmtId="0" fontId="3" fillId="33" borderId="117" xfId="52" applyFont="1" applyFill="1" applyBorder="1" applyAlignment="1">
      <alignment horizontal="left" vertical="center" wrapText="1"/>
      <protection/>
    </xf>
    <xf numFmtId="0" fontId="3" fillId="33" borderId="9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0" fontId="10" fillId="34" borderId="12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41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 wrapText="1"/>
      <protection/>
    </xf>
    <xf numFmtId="0" fontId="10" fillId="34" borderId="43" xfId="51" applyFont="1" applyFill="1" applyBorder="1" applyAlignment="1">
      <alignment horizontal="center" vertical="center" wrapText="1"/>
      <protection/>
    </xf>
    <xf numFmtId="0" fontId="10" fillId="34" borderId="118" xfId="51" applyFont="1" applyFill="1" applyBorder="1" applyAlignment="1">
      <alignment horizontal="center" vertical="center" wrapText="1"/>
      <protection/>
    </xf>
    <xf numFmtId="0" fontId="10" fillId="34" borderId="71" xfId="51" applyFont="1" applyFill="1" applyBorder="1" applyAlignment="1">
      <alignment horizontal="center" vertical="center" wrapText="1"/>
      <protection/>
    </xf>
    <xf numFmtId="0" fontId="10" fillId="34" borderId="124" xfId="51" applyFont="1" applyFill="1" applyBorder="1" applyAlignment="1">
      <alignment horizontal="center" vertical="center" wrapText="1"/>
      <protection/>
    </xf>
    <xf numFmtId="0" fontId="12" fillId="34" borderId="51" xfId="51" applyFont="1" applyFill="1" applyBorder="1" applyAlignment="1">
      <alignment horizontal="center" vertical="center" wrapText="1"/>
      <protection/>
    </xf>
    <xf numFmtId="0" fontId="12" fillId="34" borderId="123" xfId="51" applyFont="1" applyFill="1" applyBorder="1" applyAlignment="1">
      <alignment horizontal="center" vertical="center" wrapText="1"/>
      <protection/>
    </xf>
    <xf numFmtId="0" fontId="12" fillId="34" borderId="147" xfId="51" applyFont="1" applyFill="1" applyBorder="1" applyAlignment="1">
      <alignment horizontal="center" vertical="center" wrapText="1"/>
      <protection/>
    </xf>
    <xf numFmtId="0" fontId="3" fillId="34" borderId="97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22" xfId="51" applyFont="1" applyFill="1" applyBorder="1" applyAlignment="1">
      <alignment horizontal="center" vertical="center" wrapText="1"/>
      <protection/>
    </xf>
    <xf numFmtId="0" fontId="14" fillId="34" borderId="51" xfId="51" applyFont="1" applyFill="1" applyBorder="1" applyAlignment="1">
      <alignment horizontal="center" vertical="center" wrapText="1"/>
      <protection/>
    </xf>
    <xf numFmtId="0" fontId="12" fillId="33" borderId="110" xfId="52" applyFont="1" applyFill="1" applyBorder="1" applyAlignment="1">
      <alignment horizontal="center" vertical="center" wrapText="1"/>
      <protection/>
    </xf>
    <xf numFmtId="0" fontId="12" fillId="33" borderId="113" xfId="52" applyFont="1" applyFill="1" applyBorder="1" applyAlignment="1">
      <alignment horizontal="center" vertical="center" wrapText="1"/>
      <protection/>
    </xf>
    <xf numFmtId="0" fontId="9" fillId="33" borderId="115" xfId="52" applyFont="1" applyFill="1" applyBorder="1" applyAlignment="1">
      <alignment horizontal="center" vertical="center" wrapText="1"/>
      <protection/>
    </xf>
    <xf numFmtId="0" fontId="9" fillId="33" borderId="116" xfId="52" applyFont="1" applyFill="1" applyBorder="1" applyAlignment="1">
      <alignment horizontal="center" vertical="center" wrapText="1"/>
      <protection/>
    </xf>
    <xf numFmtId="0" fontId="9" fillId="33" borderId="117" xfId="52" applyFont="1" applyFill="1" applyBorder="1" applyAlignment="1">
      <alignment horizontal="center" vertical="center" wrapText="1"/>
      <protection/>
    </xf>
    <xf numFmtId="0" fontId="12" fillId="33" borderId="115" xfId="52" applyFont="1" applyFill="1" applyBorder="1" applyAlignment="1">
      <alignment horizontal="right" vertical="center" wrapText="1"/>
      <protection/>
    </xf>
    <xf numFmtId="0" fontId="12" fillId="33" borderId="116" xfId="52" applyFont="1" applyFill="1" applyBorder="1" applyAlignment="1">
      <alignment horizontal="right" vertical="center" wrapText="1"/>
      <protection/>
    </xf>
    <xf numFmtId="0" fontId="12" fillId="33" borderId="116" xfId="52" applyFont="1" applyFill="1" applyBorder="1" applyAlignment="1">
      <alignment horizontal="left" vertical="center" wrapText="1"/>
      <protection/>
    </xf>
    <xf numFmtId="0" fontId="12" fillId="33" borderId="117" xfId="52" applyFont="1" applyFill="1" applyBorder="1" applyAlignment="1">
      <alignment horizontal="left" vertical="center" wrapText="1"/>
      <protection/>
    </xf>
    <xf numFmtId="0" fontId="12" fillId="33" borderId="148" xfId="52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27" fillId="34" borderId="149" xfId="51" applyFont="1" applyFill="1" applyBorder="1" applyAlignment="1">
      <alignment horizontal="center" vertical="center" wrapText="1"/>
      <protection/>
    </xf>
    <xf numFmtId="0" fontId="27" fillId="34" borderId="150" xfId="51" applyFont="1" applyFill="1" applyBorder="1" applyAlignment="1">
      <alignment horizontal="center" vertical="center" wrapText="1"/>
      <protection/>
    </xf>
    <xf numFmtId="0" fontId="3" fillId="34" borderId="139" xfId="51" applyFont="1" applyFill="1" applyBorder="1" applyAlignment="1">
      <alignment horizontal="center" vertical="center" wrapText="1"/>
      <protection/>
    </xf>
    <xf numFmtId="0" fontId="3" fillId="34" borderId="140" xfId="51" applyFont="1" applyFill="1" applyBorder="1" applyAlignment="1">
      <alignment horizontal="center" vertical="center" wrapText="1"/>
      <protection/>
    </xf>
    <xf numFmtId="0" fontId="3" fillId="34" borderId="14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80" zoomScaleNormal="80" zoomScalePageLayoutView="0" workbookViewId="0" topLeftCell="A1">
      <selection activeCell="A4" sqref="A4:P4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7.1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</row>
    <row r="2" spans="1:36" ht="25.5" customHeight="1">
      <c r="A2" s="243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249" t="s">
        <v>2</v>
      </c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</row>
    <row r="3" spans="1:36" ht="16.5" customHeigh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8"/>
      <c r="M3" s="250" t="s">
        <v>3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 t="s">
        <v>4</v>
      </c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3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54" t="s">
        <v>5</v>
      </c>
      <c r="C5" s="254" t="s">
        <v>6</v>
      </c>
      <c r="D5" s="257" t="s">
        <v>7</v>
      </c>
      <c r="E5" s="240"/>
      <c r="F5" s="258"/>
      <c r="G5" s="257" t="s">
        <v>8</v>
      </c>
      <c r="H5" s="258"/>
      <c r="I5" s="262" t="s">
        <v>9</v>
      </c>
      <c r="J5" s="263"/>
      <c r="K5" s="236" t="s">
        <v>10</v>
      </c>
      <c r="L5" s="237"/>
      <c r="M5" s="236" t="s">
        <v>11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37"/>
    </row>
    <row r="6" spans="1:36" ht="46.5" customHeight="1">
      <c r="A6" s="8" t="s">
        <v>12</v>
      </c>
      <c r="B6" s="255"/>
      <c r="C6" s="255"/>
      <c r="D6" s="259"/>
      <c r="E6" s="260"/>
      <c r="F6" s="261"/>
      <c r="G6" s="259"/>
      <c r="H6" s="261"/>
      <c r="I6" s="264"/>
      <c r="J6" s="265"/>
      <c r="K6" s="238"/>
      <c r="L6" s="239"/>
      <c r="M6" s="241" t="s">
        <v>13</v>
      </c>
      <c r="N6" s="230"/>
      <c r="O6" s="231" t="s">
        <v>14</v>
      </c>
      <c r="P6" s="231"/>
      <c r="Q6" s="230" t="s">
        <v>15</v>
      </c>
      <c r="R6" s="230"/>
      <c r="S6" s="231" t="s">
        <v>16</v>
      </c>
      <c r="T6" s="231"/>
      <c r="U6" s="230" t="s">
        <v>17</v>
      </c>
      <c r="V6" s="230"/>
      <c r="W6" s="230" t="s">
        <v>18</v>
      </c>
      <c r="X6" s="230"/>
      <c r="Y6" s="230" t="s">
        <v>19</v>
      </c>
      <c r="Z6" s="230"/>
      <c r="AA6" s="230" t="s">
        <v>20</v>
      </c>
      <c r="AB6" s="230"/>
      <c r="AC6" s="230" t="s">
        <v>21</v>
      </c>
      <c r="AD6" s="230"/>
      <c r="AE6" s="230" t="s">
        <v>22</v>
      </c>
      <c r="AF6" s="230"/>
      <c r="AG6" s="231" t="s">
        <v>23</v>
      </c>
      <c r="AH6" s="230"/>
      <c r="AI6" s="232" t="s">
        <v>24</v>
      </c>
      <c r="AJ6" s="233"/>
    </row>
    <row r="7" spans="1:36" s="20" customFormat="1" ht="32.25" customHeight="1" thickBot="1">
      <c r="A7" s="9" t="s">
        <v>0</v>
      </c>
      <c r="B7" s="256"/>
      <c r="C7" s="256"/>
      <c r="D7" s="10" t="s">
        <v>25</v>
      </c>
      <c r="E7" s="11" t="s">
        <v>26</v>
      </c>
      <c r="F7" s="12" t="s">
        <v>27</v>
      </c>
      <c r="G7" s="13" t="s">
        <v>28</v>
      </c>
      <c r="H7" s="13" t="s">
        <v>29</v>
      </c>
      <c r="I7" s="14" t="s">
        <v>30</v>
      </c>
      <c r="J7" s="15" t="s">
        <v>31</v>
      </c>
      <c r="K7" s="16" t="s">
        <v>30</v>
      </c>
      <c r="L7" s="17" t="s">
        <v>31</v>
      </c>
      <c r="M7" s="16" t="s">
        <v>30</v>
      </c>
      <c r="N7" s="18" t="s">
        <v>31</v>
      </c>
      <c r="O7" s="14" t="s">
        <v>30</v>
      </c>
      <c r="P7" s="18" t="s">
        <v>31</v>
      </c>
      <c r="Q7" s="14" t="s">
        <v>30</v>
      </c>
      <c r="R7" s="18" t="s">
        <v>31</v>
      </c>
      <c r="S7" s="14" t="s">
        <v>30</v>
      </c>
      <c r="T7" s="18" t="s">
        <v>31</v>
      </c>
      <c r="U7" s="14" t="s">
        <v>30</v>
      </c>
      <c r="V7" s="18" t="s">
        <v>31</v>
      </c>
      <c r="W7" s="14" t="s">
        <v>30</v>
      </c>
      <c r="X7" s="18" t="s">
        <v>31</v>
      </c>
      <c r="Y7" s="14" t="s">
        <v>30</v>
      </c>
      <c r="Z7" s="18" t="s">
        <v>31</v>
      </c>
      <c r="AA7" s="14" t="s">
        <v>30</v>
      </c>
      <c r="AB7" s="18" t="s">
        <v>31</v>
      </c>
      <c r="AC7" s="14" t="s">
        <v>30</v>
      </c>
      <c r="AD7" s="18" t="s">
        <v>31</v>
      </c>
      <c r="AE7" s="14" t="s">
        <v>30</v>
      </c>
      <c r="AF7" s="18" t="s">
        <v>31</v>
      </c>
      <c r="AG7" s="14" t="s">
        <v>30</v>
      </c>
      <c r="AH7" s="15" t="s">
        <v>31</v>
      </c>
      <c r="AI7" s="19" t="s">
        <v>30</v>
      </c>
      <c r="AJ7" s="17" t="s">
        <v>31</v>
      </c>
    </row>
    <row r="8" spans="1:36" ht="30" customHeight="1">
      <c r="A8" s="21">
        <v>1</v>
      </c>
      <c r="B8" s="22" t="s">
        <v>32</v>
      </c>
      <c r="C8" s="1" t="s">
        <v>33</v>
      </c>
      <c r="D8" s="23">
        <v>28608</v>
      </c>
      <c r="E8" s="24">
        <f>D8-F8</f>
        <v>-2</v>
      </c>
      <c r="F8" s="23">
        <v>28610</v>
      </c>
      <c r="G8" s="25">
        <f>K8-I8</f>
        <v>-4</v>
      </c>
      <c r="H8" s="26">
        <f>100-(I8/K8%)</f>
        <v>-0.3508771929824519</v>
      </c>
      <c r="I8" s="27">
        <v>1144</v>
      </c>
      <c r="J8" s="28">
        <v>721</v>
      </c>
      <c r="K8" s="29">
        <v>1140</v>
      </c>
      <c r="L8" s="30">
        <v>727</v>
      </c>
      <c r="M8" s="31">
        <v>604</v>
      </c>
      <c r="N8" s="32">
        <v>419</v>
      </c>
      <c r="O8" s="33">
        <v>525</v>
      </c>
      <c r="P8" s="34">
        <v>280</v>
      </c>
      <c r="Q8" s="33">
        <v>204</v>
      </c>
      <c r="R8" s="32">
        <v>151</v>
      </c>
      <c r="S8" s="33">
        <v>317</v>
      </c>
      <c r="T8" s="34">
        <v>207</v>
      </c>
      <c r="U8" s="33">
        <v>69</v>
      </c>
      <c r="V8" s="34">
        <v>44</v>
      </c>
      <c r="W8" s="33">
        <v>238</v>
      </c>
      <c r="X8" s="34">
        <v>130</v>
      </c>
      <c r="Y8" s="33">
        <v>166</v>
      </c>
      <c r="Z8" s="34">
        <v>113</v>
      </c>
      <c r="AA8" s="35">
        <v>0</v>
      </c>
      <c r="AB8" s="32">
        <v>154</v>
      </c>
      <c r="AC8" s="33">
        <v>20</v>
      </c>
      <c r="AD8" s="32">
        <v>1</v>
      </c>
      <c r="AE8" s="33">
        <v>131</v>
      </c>
      <c r="AF8" s="32">
        <v>120</v>
      </c>
      <c r="AG8" s="33">
        <v>170</v>
      </c>
      <c r="AH8" s="32">
        <v>104</v>
      </c>
      <c r="AI8" s="36">
        <v>0</v>
      </c>
      <c r="AJ8" s="37">
        <v>0</v>
      </c>
    </row>
    <row r="9" spans="1:36" ht="30" customHeight="1">
      <c r="A9" s="38">
        <v>2</v>
      </c>
      <c r="B9" s="39" t="s">
        <v>34</v>
      </c>
      <c r="C9" s="40" t="s">
        <v>35</v>
      </c>
      <c r="D9" s="41">
        <v>6032</v>
      </c>
      <c r="E9" s="42">
        <f aca="true" t="shared" si="0" ref="E9:E16">D9-F9</f>
        <v>10</v>
      </c>
      <c r="F9" s="41">
        <v>6022</v>
      </c>
      <c r="G9" s="43">
        <f aca="true" t="shared" si="1" ref="G9:G16">K9-I9</f>
        <v>-5</v>
      </c>
      <c r="H9" s="44">
        <f aca="true" t="shared" si="2" ref="H9:H16">100-(I9/K9%)</f>
        <v>-1.8587360594795541</v>
      </c>
      <c r="I9" s="45">
        <v>274</v>
      </c>
      <c r="J9" s="46">
        <v>180</v>
      </c>
      <c r="K9" s="29">
        <v>269</v>
      </c>
      <c r="L9" s="30">
        <v>179</v>
      </c>
      <c r="M9" s="47">
        <v>150</v>
      </c>
      <c r="N9" s="48">
        <v>114</v>
      </c>
      <c r="O9" s="49">
        <v>171</v>
      </c>
      <c r="P9" s="50">
        <v>100</v>
      </c>
      <c r="Q9" s="49">
        <v>62</v>
      </c>
      <c r="R9" s="48">
        <v>44</v>
      </c>
      <c r="S9" s="49">
        <v>79</v>
      </c>
      <c r="T9" s="50">
        <v>44</v>
      </c>
      <c r="U9" s="49">
        <v>7</v>
      </c>
      <c r="V9" s="50">
        <v>1</v>
      </c>
      <c r="W9" s="49">
        <v>47</v>
      </c>
      <c r="X9" s="50">
        <v>24</v>
      </c>
      <c r="Y9" s="49">
        <v>63</v>
      </c>
      <c r="Z9" s="50">
        <v>45</v>
      </c>
      <c r="AA9" s="35" t="s">
        <v>36</v>
      </c>
      <c r="AB9" s="48">
        <v>31</v>
      </c>
      <c r="AC9" s="49">
        <v>4</v>
      </c>
      <c r="AD9" s="48">
        <v>0</v>
      </c>
      <c r="AE9" s="49">
        <v>17</v>
      </c>
      <c r="AF9" s="48">
        <v>16</v>
      </c>
      <c r="AG9" s="49">
        <v>25</v>
      </c>
      <c r="AH9" s="48">
        <v>13</v>
      </c>
      <c r="AI9" s="51">
        <v>272</v>
      </c>
      <c r="AJ9" s="52">
        <v>182</v>
      </c>
    </row>
    <row r="10" spans="1:36" ht="30" customHeight="1">
      <c r="A10" s="38">
        <v>3</v>
      </c>
      <c r="B10" s="39" t="s">
        <v>37</v>
      </c>
      <c r="C10" s="40" t="s">
        <v>38</v>
      </c>
      <c r="D10" s="41">
        <v>6301</v>
      </c>
      <c r="E10" s="42">
        <f t="shared" si="0"/>
        <v>2</v>
      </c>
      <c r="F10" s="41">
        <v>6299</v>
      </c>
      <c r="G10" s="43">
        <f t="shared" si="1"/>
        <v>-7</v>
      </c>
      <c r="H10" s="44">
        <f t="shared" si="2"/>
        <v>-3.1963470319634695</v>
      </c>
      <c r="I10" s="45">
        <v>226</v>
      </c>
      <c r="J10" s="46">
        <v>133</v>
      </c>
      <c r="K10" s="29">
        <v>219</v>
      </c>
      <c r="L10" s="30">
        <v>136</v>
      </c>
      <c r="M10" s="47">
        <v>121</v>
      </c>
      <c r="N10" s="48">
        <v>84</v>
      </c>
      <c r="O10" s="49">
        <v>118</v>
      </c>
      <c r="P10" s="50">
        <v>57</v>
      </c>
      <c r="Q10" s="49">
        <v>39</v>
      </c>
      <c r="R10" s="48">
        <v>25</v>
      </c>
      <c r="S10" s="49">
        <v>71</v>
      </c>
      <c r="T10" s="50">
        <v>41</v>
      </c>
      <c r="U10" s="49">
        <v>12</v>
      </c>
      <c r="V10" s="50">
        <v>8</v>
      </c>
      <c r="W10" s="49">
        <v>38</v>
      </c>
      <c r="X10" s="50">
        <v>16</v>
      </c>
      <c r="Y10" s="49">
        <v>47</v>
      </c>
      <c r="Z10" s="50">
        <v>32</v>
      </c>
      <c r="AA10" s="35" t="s">
        <v>36</v>
      </c>
      <c r="AB10" s="48">
        <v>36</v>
      </c>
      <c r="AC10" s="49">
        <v>4</v>
      </c>
      <c r="AD10" s="48">
        <v>0</v>
      </c>
      <c r="AE10" s="49">
        <v>28</v>
      </c>
      <c r="AF10" s="48">
        <v>25</v>
      </c>
      <c r="AG10" s="49">
        <v>25</v>
      </c>
      <c r="AH10" s="48">
        <v>17</v>
      </c>
      <c r="AI10" s="51">
        <v>171</v>
      </c>
      <c r="AJ10" s="52">
        <v>108</v>
      </c>
    </row>
    <row r="11" spans="1:36" ht="30" customHeight="1">
      <c r="A11" s="38">
        <v>4</v>
      </c>
      <c r="B11" s="39" t="s">
        <v>39</v>
      </c>
      <c r="C11" s="40" t="s">
        <v>40</v>
      </c>
      <c r="D11" s="41">
        <v>5388</v>
      </c>
      <c r="E11" s="42">
        <f t="shared" si="0"/>
        <v>0</v>
      </c>
      <c r="F11" s="41">
        <v>5388</v>
      </c>
      <c r="G11" s="43">
        <f t="shared" si="1"/>
        <v>12</v>
      </c>
      <c r="H11" s="44">
        <f t="shared" si="2"/>
        <v>6.38297872340425</v>
      </c>
      <c r="I11" s="45">
        <v>176</v>
      </c>
      <c r="J11" s="46">
        <v>107</v>
      </c>
      <c r="K11" s="29">
        <v>188</v>
      </c>
      <c r="L11" s="30">
        <v>120</v>
      </c>
      <c r="M11" s="47">
        <v>84</v>
      </c>
      <c r="N11" s="48">
        <v>62</v>
      </c>
      <c r="O11" s="49">
        <v>106</v>
      </c>
      <c r="P11" s="50">
        <v>57</v>
      </c>
      <c r="Q11" s="49">
        <v>54</v>
      </c>
      <c r="R11" s="48">
        <v>38</v>
      </c>
      <c r="S11" s="49">
        <v>50</v>
      </c>
      <c r="T11" s="50">
        <v>34</v>
      </c>
      <c r="U11" s="49">
        <v>7</v>
      </c>
      <c r="V11" s="50">
        <v>5</v>
      </c>
      <c r="W11" s="49">
        <v>27</v>
      </c>
      <c r="X11" s="50">
        <v>13</v>
      </c>
      <c r="Y11" s="49">
        <v>53</v>
      </c>
      <c r="Z11" s="50">
        <v>42</v>
      </c>
      <c r="AA11" s="35" t="s">
        <v>36</v>
      </c>
      <c r="AB11" s="48">
        <v>30</v>
      </c>
      <c r="AC11" s="49">
        <v>5</v>
      </c>
      <c r="AD11" s="48">
        <v>0</v>
      </c>
      <c r="AE11" s="49">
        <v>19</v>
      </c>
      <c r="AF11" s="48">
        <v>18</v>
      </c>
      <c r="AG11" s="49">
        <v>23</v>
      </c>
      <c r="AH11" s="48">
        <v>17</v>
      </c>
      <c r="AI11" s="51">
        <v>188</v>
      </c>
      <c r="AJ11" s="52">
        <v>120</v>
      </c>
    </row>
    <row r="12" spans="1:36" ht="30" customHeight="1">
      <c r="A12" s="38">
        <v>5</v>
      </c>
      <c r="B12" s="39" t="s">
        <v>41</v>
      </c>
      <c r="C12" s="40" t="s">
        <v>42</v>
      </c>
      <c r="D12" s="41">
        <v>6574</v>
      </c>
      <c r="E12" s="42">
        <f t="shared" si="0"/>
        <v>9</v>
      </c>
      <c r="F12" s="41">
        <v>6565</v>
      </c>
      <c r="G12" s="43">
        <f t="shared" si="1"/>
        <v>9</v>
      </c>
      <c r="H12" s="44">
        <f t="shared" si="2"/>
        <v>3.7815126050420105</v>
      </c>
      <c r="I12" s="45">
        <v>229</v>
      </c>
      <c r="J12" s="46">
        <v>141</v>
      </c>
      <c r="K12" s="29">
        <v>238</v>
      </c>
      <c r="L12" s="30">
        <v>155</v>
      </c>
      <c r="M12" s="47">
        <v>88</v>
      </c>
      <c r="N12" s="48">
        <v>60</v>
      </c>
      <c r="O12" s="49">
        <v>134</v>
      </c>
      <c r="P12" s="50">
        <v>72</v>
      </c>
      <c r="Q12" s="49">
        <v>28</v>
      </c>
      <c r="R12" s="48">
        <v>19</v>
      </c>
      <c r="S12" s="49">
        <v>63</v>
      </c>
      <c r="T12" s="50">
        <v>43</v>
      </c>
      <c r="U12" s="49">
        <v>7</v>
      </c>
      <c r="V12" s="50">
        <v>4</v>
      </c>
      <c r="W12" s="49">
        <v>27</v>
      </c>
      <c r="X12" s="50">
        <v>12</v>
      </c>
      <c r="Y12" s="49">
        <v>50</v>
      </c>
      <c r="Z12" s="50">
        <v>34</v>
      </c>
      <c r="AA12" s="35" t="s">
        <v>36</v>
      </c>
      <c r="AB12" s="48">
        <v>35</v>
      </c>
      <c r="AC12" s="49">
        <v>2</v>
      </c>
      <c r="AD12" s="48">
        <v>0</v>
      </c>
      <c r="AE12" s="49">
        <v>14</v>
      </c>
      <c r="AF12" s="48">
        <v>14</v>
      </c>
      <c r="AG12" s="49">
        <v>65</v>
      </c>
      <c r="AH12" s="48">
        <v>46</v>
      </c>
      <c r="AI12" s="51">
        <v>238</v>
      </c>
      <c r="AJ12" s="52">
        <v>155</v>
      </c>
    </row>
    <row r="13" spans="1:36" ht="30" customHeight="1">
      <c r="A13" s="38">
        <v>6</v>
      </c>
      <c r="B13" s="39" t="s">
        <v>43</v>
      </c>
      <c r="C13" s="40" t="s">
        <v>44</v>
      </c>
      <c r="D13" s="41">
        <v>4413</v>
      </c>
      <c r="E13" s="42">
        <f t="shared" si="0"/>
        <v>2</v>
      </c>
      <c r="F13" s="41">
        <v>4411</v>
      </c>
      <c r="G13" s="43">
        <f t="shared" si="1"/>
        <v>9</v>
      </c>
      <c r="H13" s="44">
        <f t="shared" si="2"/>
        <v>5.263157894736835</v>
      </c>
      <c r="I13" s="45">
        <v>162</v>
      </c>
      <c r="J13" s="46">
        <v>108</v>
      </c>
      <c r="K13" s="29">
        <v>171</v>
      </c>
      <c r="L13" s="30">
        <v>117</v>
      </c>
      <c r="M13" s="47">
        <v>100</v>
      </c>
      <c r="N13" s="48">
        <v>75</v>
      </c>
      <c r="O13" s="49">
        <v>84</v>
      </c>
      <c r="P13" s="50">
        <v>53</v>
      </c>
      <c r="Q13" s="49">
        <v>47</v>
      </c>
      <c r="R13" s="48">
        <v>34</v>
      </c>
      <c r="S13" s="49">
        <v>42</v>
      </c>
      <c r="T13" s="50">
        <v>29</v>
      </c>
      <c r="U13" s="49">
        <v>5</v>
      </c>
      <c r="V13" s="50">
        <v>3</v>
      </c>
      <c r="W13" s="49">
        <v>20</v>
      </c>
      <c r="X13" s="50">
        <v>12</v>
      </c>
      <c r="Y13" s="49">
        <v>35</v>
      </c>
      <c r="Z13" s="50">
        <v>21</v>
      </c>
      <c r="AA13" s="35" t="s">
        <v>36</v>
      </c>
      <c r="AB13" s="48">
        <v>23</v>
      </c>
      <c r="AC13" s="49">
        <v>7</v>
      </c>
      <c r="AD13" s="48">
        <v>0</v>
      </c>
      <c r="AE13" s="49">
        <v>9</v>
      </c>
      <c r="AF13" s="48">
        <v>8</v>
      </c>
      <c r="AG13" s="49">
        <v>16</v>
      </c>
      <c r="AH13" s="48">
        <v>9</v>
      </c>
      <c r="AI13" s="51">
        <v>171</v>
      </c>
      <c r="AJ13" s="52">
        <v>117</v>
      </c>
    </row>
    <row r="14" spans="1:36" ht="30" customHeight="1">
      <c r="A14" s="38">
        <v>7</v>
      </c>
      <c r="B14" s="39" t="s">
        <v>45</v>
      </c>
      <c r="C14" s="40" t="s">
        <v>46</v>
      </c>
      <c r="D14" s="41">
        <v>10660</v>
      </c>
      <c r="E14" s="42">
        <f t="shared" si="0"/>
        <v>1</v>
      </c>
      <c r="F14" s="41">
        <v>10659</v>
      </c>
      <c r="G14" s="43">
        <f t="shared" si="1"/>
        <v>-1</v>
      </c>
      <c r="H14" s="44">
        <f t="shared" si="2"/>
        <v>-0.18975332068312412</v>
      </c>
      <c r="I14" s="53">
        <v>528</v>
      </c>
      <c r="J14" s="54">
        <v>322</v>
      </c>
      <c r="K14" s="29">
        <v>527</v>
      </c>
      <c r="L14" s="30">
        <v>328</v>
      </c>
      <c r="M14" s="47">
        <v>296</v>
      </c>
      <c r="N14" s="48">
        <v>205</v>
      </c>
      <c r="O14" s="49">
        <v>282</v>
      </c>
      <c r="P14" s="50">
        <v>138</v>
      </c>
      <c r="Q14" s="49">
        <v>110</v>
      </c>
      <c r="R14" s="48">
        <v>81</v>
      </c>
      <c r="S14" s="49">
        <v>140</v>
      </c>
      <c r="T14" s="50">
        <v>85</v>
      </c>
      <c r="U14" s="49">
        <v>16</v>
      </c>
      <c r="V14" s="50">
        <v>9</v>
      </c>
      <c r="W14" s="49">
        <v>87</v>
      </c>
      <c r="X14" s="50">
        <v>44</v>
      </c>
      <c r="Y14" s="49">
        <v>102</v>
      </c>
      <c r="Z14" s="50">
        <v>71</v>
      </c>
      <c r="AA14" s="35" t="s">
        <v>36</v>
      </c>
      <c r="AB14" s="48">
        <v>83</v>
      </c>
      <c r="AC14" s="49">
        <v>8</v>
      </c>
      <c r="AD14" s="48">
        <v>0</v>
      </c>
      <c r="AE14" s="49">
        <v>35</v>
      </c>
      <c r="AF14" s="48">
        <v>26</v>
      </c>
      <c r="AG14" s="49">
        <v>55</v>
      </c>
      <c r="AH14" s="48">
        <v>27</v>
      </c>
      <c r="AI14" s="51">
        <v>325</v>
      </c>
      <c r="AJ14" s="52">
        <v>205</v>
      </c>
    </row>
    <row r="15" spans="1:36" ht="30" customHeight="1">
      <c r="A15" s="38">
        <v>8</v>
      </c>
      <c r="B15" s="39" t="s">
        <v>32</v>
      </c>
      <c r="C15" s="40" t="s">
        <v>47</v>
      </c>
      <c r="D15" s="41">
        <v>8998</v>
      </c>
      <c r="E15" s="42">
        <f t="shared" si="0"/>
        <v>28</v>
      </c>
      <c r="F15" s="41">
        <v>8970</v>
      </c>
      <c r="G15" s="43">
        <f t="shared" si="1"/>
        <v>18</v>
      </c>
      <c r="H15" s="44">
        <f t="shared" si="2"/>
        <v>5.373134328358205</v>
      </c>
      <c r="I15" s="45">
        <v>317</v>
      </c>
      <c r="J15" s="46">
        <v>208</v>
      </c>
      <c r="K15" s="29">
        <v>335</v>
      </c>
      <c r="L15" s="30">
        <v>222</v>
      </c>
      <c r="M15" s="47">
        <v>165</v>
      </c>
      <c r="N15" s="48">
        <v>115</v>
      </c>
      <c r="O15" s="49">
        <v>161</v>
      </c>
      <c r="P15" s="50">
        <v>84</v>
      </c>
      <c r="Q15" s="49">
        <v>67</v>
      </c>
      <c r="R15" s="48">
        <v>47</v>
      </c>
      <c r="S15" s="49">
        <v>97</v>
      </c>
      <c r="T15" s="50">
        <v>60</v>
      </c>
      <c r="U15" s="49">
        <v>10</v>
      </c>
      <c r="V15" s="50">
        <v>6</v>
      </c>
      <c r="W15" s="49">
        <v>47</v>
      </c>
      <c r="X15" s="50">
        <v>24</v>
      </c>
      <c r="Y15" s="49">
        <v>66</v>
      </c>
      <c r="Z15" s="50">
        <v>43</v>
      </c>
      <c r="AA15" s="35" t="s">
        <v>36</v>
      </c>
      <c r="AB15" s="48">
        <v>53</v>
      </c>
      <c r="AC15" s="49">
        <v>5</v>
      </c>
      <c r="AD15" s="48">
        <v>0</v>
      </c>
      <c r="AE15" s="49">
        <v>22</v>
      </c>
      <c r="AF15" s="48">
        <v>19</v>
      </c>
      <c r="AG15" s="49">
        <v>55</v>
      </c>
      <c r="AH15" s="48">
        <v>40</v>
      </c>
      <c r="AI15" s="51">
        <v>335</v>
      </c>
      <c r="AJ15" s="52">
        <v>222</v>
      </c>
    </row>
    <row r="16" spans="1:36" ht="30" customHeight="1" thickBot="1">
      <c r="A16" s="21">
        <v>9</v>
      </c>
      <c r="B16" s="22" t="s">
        <v>48</v>
      </c>
      <c r="C16" s="1" t="s">
        <v>49</v>
      </c>
      <c r="D16" s="23">
        <v>8178</v>
      </c>
      <c r="E16" s="24">
        <f t="shared" si="0"/>
        <v>4</v>
      </c>
      <c r="F16" s="23">
        <v>8174</v>
      </c>
      <c r="G16" s="55">
        <f t="shared" si="1"/>
        <v>-3</v>
      </c>
      <c r="H16" s="56">
        <f t="shared" si="2"/>
        <v>-0.8021390374331503</v>
      </c>
      <c r="I16" s="57">
        <v>377</v>
      </c>
      <c r="J16" s="58">
        <v>233</v>
      </c>
      <c r="K16" s="59">
        <v>374</v>
      </c>
      <c r="L16" s="60">
        <v>240</v>
      </c>
      <c r="M16" s="31">
        <v>193</v>
      </c>
      <c r="N16" s="32">
        <v>144</v>
      </c>
      <c r="O16" s="33">
        <v>208</v>
      </c>
      <c r="P16" s="34">
        <v>117</v>
      </c>
      <c r="Q16" s="33">
        <v>73</v>
      </c>
      <c r="R16" s="32">
        <v>58</v>
      </c>
      <c r="S16" s="33">
        <v>110</v>
      </c>
      <c r="T16" s="34">
        <v>69</v>
      </c>
      <c r="U16" s="33">
        <v>20</v>
      </c>
      <c r="V16" s="34">
        <v>10</v>
      </c>
      <c r="W16" s="33">
        <v>77</v>
      </c>
      <c r="X16" s="34">
        <v>44</v>
      </c>
      <c r="Y16" s="33">
        <v>63</v>
      </c>
      <c r="Z16" s="34">
        <v>43</v>
      </c>
      <c r="AA16" s="61" t="s">
        <v>36</v>
      </c>
      <c r="AB16" s="32">
        <v>56</v>
      </c>
      <c r="AC16" s="33">
        <v>0</v>
      </c>
      <c r="AD16" s="32">
        <v>0</v>
      </c>
      <c r="AE16" s="33">
        <v>14</v>
      </c>
      <c r="AF16" s="32">
        <v>11</v>
      </c>
      <c r="AG16" s="33">
        <v>63</v>
      </c>
      <c r="AH16" s="32">
        <v>37</v>
      </c>
      <c r="AI16" s="62">
        <v>374</v>
      </c>
      <c r="AJ16" s="37">
        <v>240</v>
      </c>
    </row>
    <row r="17" spans="1:36" ht="30" customHeight="1" thickBot="1">
      <c r="A17" s="63"/>
      <c r="B17" s="234" t="s">
        <v>50</v>
      </c>
      <c r="C17" s="235"/>
      <c r="D17" s="64">
        <f>D8+D9+D10+D11+D12+D13+D14+D15+D16</f>
        <v>85152</v>
      </c>
      <c r="E17" s="64">
        <f>E8+E9+E10+E11+E12+E13+E14+E15+E16</f>
        <v>54</v>
      </c>
      <c r="F17" s="65">
        <f>F8+F9+F10+F11+F12+F13+F14+F15+F16</f>
        <v>85098</v>
      </c>
      <c r="G17" s="64">
        <f>G8+G9+G10+G11+G12+G13+G14+G15+G16</f>
        <v>28</v>
      </c>
      <c r="H17" s="66">
        <f>100-(I17/K17%)</f>
        <v>0.8090147356255386</v>
      </c>
      <c r="I17" s="67">
        <f aca="true" t="shared" si="3" ref="I17:AJ17">I8+I9+I10+I11+I12+I13+I14+I15+I16</f>
        <v>3433</v>
      </c>
      <c r="J17" s="68">
        <f t="shared" si="3"/>
        <v>2153</v>
      </c>
      <c r="K17" s="69">
        <f t="shared" si="3"/>
        <v>3461</v>
      </c>
      <c r="L17" s="70">
        <f t="shared" si="3"/>
        <v>2224</v>
      </c>
      <c r="M17" s="69">
        <f t="shared" si="3"/>
        <v>1801</v>
      </c>
      <c r="N17" s="64">
        <f t="shared" si="3"/>
        <v>1278</v>
      </c>
      <c r="O17" s="64">
        <f>O8+O9+O10+O11+O12+O13+O14+O15+O16</f>
        <v>1789</v>
      </c>
      <c r="P17" s="64">
        <f t="shared" si="3"/>
        <v>958</v>
      </c>
      <c r="Q17" s="64">
        <f t="shared" si="3"/>
        <v>684</v>
      </c>
      <c r="R17" s="64">
        <f t="shared" si="3"/>
        <v>497</v>
      </c>
      <c r="S17" s="64">
        <f t="shared" si="3"/>
        <v>969</v>
      </c>
      <c r="T17" s="64">
        <f t="shared" si="3"/>
        <v>612</v>
      </c>
      <c r="U17" s="64">
        <f t="shared" si="3"/>
        <v>153</v>
      </c>
      <c r="V17" s="64">
        <f t="shared" si="3"/>
        <v>90</v>
      </c>
      <c r="W17" s="64">
        <f t="shared" si="3"/>
        <v>608</v>
      </c>
      <c r="X17" s="64">
        <f t="shared" si="3"/>
        <v>319</v>
      </c>
      <c r="Y17" s="64">
        <f t="shared" si="3"/>
        <v>645</v>
      </c>
      <c r="Z17" s="64">
        <f t="shared" si="3"/>
        <v>444</v>
      </c>
      <c r="AA17" s="64" t="s">
        <v>36</v>
      </c>
      <c r="AB17" s="64">
        <f t="shared" si="3"/>
        <v>501</v>
      </c>
      <c r="AC17" s="64">
        <f t="shared" si="3"/>
        <v>55</v>
      </c>
      <c r="AD17" s="64">
        <f t="shared" si="3"/>
        <v>1</v>
      </c>
      <c r="AE17" s="64">
        <f t="shared" si="3"/>
        <v>289</v>
      </c>
      <c r="AF17" s="64">
        <f t="shared" si="3"/>
        <v>257</v>
      </c>
      <c r="AG17" s="64">
        <f t="shared" si="3"/>
        <v>497</v>
      </c>
      <c r="AH17" s="71">
        <f t="shared" si="3"/>
        <v>310</v>
      </c>
      <c r="AI17" s="71">
        <f t="shared" si="3"/>
        <v>2074</v>
      </c>
      <c r="AJ17" s="70">
        <f t="shared" si="3"/>
        <v>1349</v>
      </c>
    </row>
  </sheetData>
  <sheetProtection/>
  <mergeCells count="25">
    <mergeCell ref="B5:B7"/>
    <mergeCell ref="C5:C7"/>
    <mergeCell ref="D5:F6"/>
    <mergeCell ref="G5:H6"/>
    <mergeCell ref="I5:J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A4" sqref="A4:P4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90" t="s">
        <v>51</v>
      </c>
      <c r="B1" s="290"/>
      <c r="C1" s="290"/>
      <c r="D1" s="290"/>
      <c r="E1" s="290"/>
      <c r="F1" s="291" t="s">
        <v>52</v>
      </c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</row>
    <row r="2" spans="1:29" ht="16.5" customHeight="1">
      <c r="A2" s="290"/>
      <c r="B2" s="290"/>
      <c r="C2" s="290"/>
      <c r="D2" s="290"/>
      <c r="E2" s="290"/>
      <c r="F2" s="293" t="str">
        <f>'ogolne (7)'!Y3</f>
        <v>do 31 lipca 2014 roku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</row>
    <row r="3" ht="22.5" customHeight="1" thickBot="1">
      <c r="F3" s="72"/>
    </row>
    <row r="4" spans="1:29" ht="24.75" customHeight="1">
      <c r="A4" s="73" t="s">
        <v>0</v>
      </c>
      <c r="B4" s="74" t="s">
        <v>0</v>
      </c>
      <c r="C4" s="75" t="s">
        <v>0</v>
      </c>
      <c r="D4" s="281" t="s">
        <v>53</v>
      </c>
      <c r="E4" s="282"/>
      <c r="F4" s="294" t="s">
        <v>54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6"/>
      <c r="R4" s="294" t="s">
        <v>55</v>
      </c>
      <c r="S4" s="295"/>
      <c r="T4" s="295"/>
      <c r="U4" s="295"/>
      <c r="V4" s="295"/>
      <c r="W4" s="295"/>
      <c r="X4" s="295"/>
      <c r="Y4" s="295"/>
      <c r="Z4" s="295"/>
      <c r="AA4" s="296"/>
      <c r="AB4" s="297" t="s">
        <v>53</v>
      </c>
      <c r="AC4" s="282"/>
    </row>
    <row r="5" spans="1:29" ht="39" customHeight="1">
      <c r="A5" s="76" t="s">
        <v>12</v>
      </c>
      <c r="B5" s="77" t="s">
        <v>5</v>
      </c>
      <c r="C5" s="78" t="s">
        <v>6</v>
      </c>
      <c r="D5" s="283"/>
      <c r="E5" s="284"/>
      <c r="F5" s="299" t="s">
        <v>56</v>
      </c>
      <c r="G5" s="300"/>
      <c r="H5" s="288" t="s">
        <v>57</v>
      </c>
      <c r="I5" s="288"/>
      <c r="J5" s="288" t="s">
        <v>58</v>
      </c>
      <c r="K5" s="288"/>
      <c r="L5" s="288" t="s">
        <v>59</v>
      </c>
      <c r="M5" s="288"/>
      <c r="N5" s="288" t="s">
        <v>60</v>
      </c>
      <c r="O5" s="288"/>
      <c r="P5" s="288" t="s">
        <v>61</v>
      </c>
      <c r="Q5" s="289"/>
      <c r="R5" s="241" t="s">
        <v>62</v>
      </c>
      <c r="S5" s="230"/>
      <c r="T5" s="230" t="s">
        <v>63</v>
      </c>
      <c r="U5" s="230"/>
      <c r="V5" s="230" t="s">
        <v>64</v>
      </c>
      <c r="W5" s="230"/>
      <c r="X5" s="230" t="s">
        <v>65</v>
      </c>
      <c r="Y5" s="230"/>
      <c r="Z5" s="231" t="s">
        <v>66</v>
      </c>
      <c r="AA5" s="233"/>
      <c r="AB5" s="298"/>
      <c r="AC5" s="284"/>
    </row>
    <row r="6" spans="1:29" ht="12.75" customHeight="1" thickBot="1">
      <c r="A6" s="79" t="s">
        <v>0</v>
      </c>
      <c r="B6" s="80" t="s">
        <v>0</v>
      </c>
      <c r="C6" s="81" t="s">
        <v>0</v>
      </c>
      <c r="D6" s="82" t="s">
        <v>30</v>
      </c>
      <c r="E6" s="83" t="s">
        <v>31</v>
      </c>
      <c r="F6" s="16" t="s">
        <v>30</v>
      </c>
      <c r="G6" s="18" t="s">
        <v>31</v>
      </c>
      <c r="H6" s="14" t="s">
        <v>30</v>
      </c>
      <c r="I6" s="18" t="s">
        <v>31</v>
      </c>
      <c r="J6" s="14" t="s">
        <v>30</v>
      </c>
      <c r="K6" s="18" t="s">
        <v>31</v>
      </c>
      <c r="L6" s="14" t="s">
        <v>30</v>
      </c>
      <c r="M6" s="18" t="s">
        <v>31</v>
      </c>
      <c r="N6" s="14" t="s">
        <v>30</v>
      </c>
      <c r="O6" s="18" t="s">
        <v>31</v>
      </c>
      <c r="P6" s="14" t="s">
        <v>30</v>
      </c>
      <c r="Q6" s="17" t="s">
        <v>31</v>
      </c>
      <c r="R6" s="16" t="s">
        <v>30</v>
      </c>
      <c r="S6" s="18" t="s">
        <v>31</v>
      </c>
      <c r="T6" s="14" t="s">
        <v>30</v>
      </c>
      <c r="U6" s="18" t="s">
        <v>31</v>
      </c>
      <c r="V6" s="14" t="s">
        <v>30</v>
      </c>
      <c r="W6" s="18" t="s">
        <v>31</v>
      </c>
      <c r="X6" s="14" t="s">
        <v>30</v>
      </c>
      <c r="Y6" s="18" t="s">
        <v>31</v>
      </c>
      <c r="Z6" s="14" t="s">
        <v>30</v>
      </c>
      <c r="AA6" s="17" t="s">
        <v>31</v>
      </c>
      <c r="AB6" s="84" t="s">
        <v>30</v>
      </c>
      <c r="AC6" s="83" t="s">
        <v>31</v>
      </c>
    </row>
    <row r="7" spans="1:29" ht="24" customHeight="1">
      <c r="A7" s="85">
        <v>1</v>
      </c>
      <c r="B7" s="86" t="s">
        <v>32</v>
      </c>
      <c r="C7" s="87" t="s">
        <v>33</v>
      </c>
      <c r="D7" s="59">
        <f>F7+H7+J7+L7+N7+P7</f>
        <v>1140</v>
      </c>
      <c r="E7" s="88">
        <f>G7+I7+K7+M7+O7+Q7</f>
        <v>727</v>
      </c>
      <c r="F7" s="89">
        <v>166</v>
      </c>
      <c r="G7" s="90">
        <v>113</v>
      </c>
      <c r="H7" s="90">
        <v>382</v>
      </c>
      <c r="I7" s="90">
        <v>261</v>
      </c>
      <c r="J7" s="90">
        <v>238</v>
      </c>
      <c r="K7" s="91">
        <v>151</v>
      </c>
      <c r="L7" s="92">
        <v>225</v>
      </c>
      <c r="M7" s="90">
        <v>131</v>
      </c>
      <c r="N7" s="90">
        <v>103</v>
      </c>
      <c r="O7" s="90">
        <v>69</v>
      </c>
      <c r="P7" s="90">
        <v>26</v>
      </c>
      <c r="Q7" s="93">
        <v>2</v>
      </c>
      <c r="R7" s="89">
        <v>201</v>
      </c>
      <c r="S7" s="90">
        <v>151</v>
      </c>
      <c r="T7" s="90">
        <v>275</v>
      </c>
      <c r="U7" s="90">
        <v>190</v>
      </c>
      <c r="V7" s="90">
        <v>139</v>
      </c>
      <c r="W7" s="90">
        <v>106</v>
      </c>
      <c r="X7" s="90">
        <v>269</v>
      </c>
      <c r="Y7" s="90">
        <v>145</v>
      </c>
      <c r="Z7" s="90">
        <v>256</v>
      </c>
      <c r="AA7" s="94">
        <v>135</v>
      </c>
      <c r="AB7" s="95">
        <f>R7+T7+V7+X7+Z7</f>
        <v>1140</v>
      </c>
      <c r="AC7" s="88">
        <f>S7+U7+W7+Y7+AA7</f>
        <v>727</v>
      </c>
    </row>
    <row r="8" spans="1:29" ht="24" customHeight="1">
      <c r="A8" s="96">
        <v>2</v>
      </c>
      <c r="B8" s="97" t="s">
        <v>34</v>
      </c>
      <c r="C8" s="98" t="s">
        <v>35</v>
      </c>
      <c r="D8" s="99">
        <f aca="true" t="shared" si="0" ref="D8:E15">F8+H8+J8+L8+N8+P8</f>
        <v>269</v>
      </c>
      <c r="E8" s="100">
        <f t="shared" si="0"/>
        <v>179</v>
      </c>
      <c r="F8" s="101">
        <v>63</v>
      </c>
      <c r="G8" s="102">
        <v>45</v>
      </c>
      <c r="H8" s="102">
        <v>83</v>
      </c>
      <c r="I8" s="102">
        <v>59</v>
      </c>
      <c r="J8" s="102">
        <v>47</v>
      </c>
      <c r="K8" s="102">
        <v>31</v>
      </c>
      <c r="L8" s="102">
        <v>47</v>
      </c>
      <c r="M8" s="102">
        <v>33</v>
      </c>
      <c r="N8" s="102">
        <v>22</v>
      </c>
      <c r="O8" s="102">
        <v>10</v>
      </c>
      <c r="P8" s="102">
        <v>7</v>
      </c>
      <c r="Q8" s="103">
        <v>1</v>
      </c>
      <c r="R8" s="101">
        <v>35</v>
      </c>
      <c r="S8" s="102">
        <v>30</v>
      </c>
      <c r="T8" s="102">
        <v>49</v>
      </c>
      <c r="U8" s="102">
        <v>41</v>
      </c>
      <c r="V8" s="102">
        <v>14</v>
      </c>
      <c r="W8" s="102">
        <v>8</v>
      </c>
      <c r="X8" s="102">
        <v>94</v>
      </c>
      <c r="Y8" s="102">
        <v>62</v>
      </c>
      <c r="Z8" s="102">
        <v>77</v>
      </c>
      <c r="AA8" s="104">
        <v>38</v>
      </c>
      <c r="AB8" s="105">
        <f aca="true" t="shared" si="1" ref="AB8:AC15">R8+T8+V8+X8+Z8</f>
        <v>269</v>
      </c>
      <c r="AC8" s="100">
        <f t="shared" si="1"/>
        <v>179</v>
      </c>
    </row>
    <row r="9" spans="1:29" ht="24" customHeight="1">
      <c r="A9" s="96">
        <v>3</v>
      </c>
      <c r="B9" s="97" t="s">
        <v>37</v>
      </c>
      <c r="C9" s="98" t="s">
        <v>38</v>
      </c>
      <c r="D9" s="99">
        <f t="shared" si="0"/>
        <v>219</v>
      </c>
      <c r="E9" s="100">
        <f t="shared" si="0"/>
        <v>136</v>
      </c>
      <c r="F9" s="101">
        <v>47</v>
      </c>
      <c r="G9" s="102">
        <v>32</v>
      </c>
      <c r="H9" s="102">
        <v>79</v>
      </c>
      <c r="I9" s="102">
        <v>53</v>
      </c>
      <c r="J9" s="102">
        <v>36</v>
      </c>
      <c r="K9" s="102">
        <v>22</v>
      </c>
      <c r="L9" s="102">
        <v>33</v>
      </c>
      <c r="M9" s="102">
        <v>19</v>
      </c>
      <c r="N9" s="102">
        <v>18</v>
      </c>
      <c r="O9" s="102">
        <v>10</v>
      </c>
      <c r="P9" s="102">
        <v>6</v>
      </c>
      <c r="Q9" s="103">
        <v>0</v>
      </c>
      <c r="R9" s="101">
        <v>28</v>
      </c>
      <c r="S9" s="102">
        <v>25</v>
      </c>
      <c r="T9" s="102">
        <v>54</v>
      </c>
      <c r="U9" s="102">
        <v>42</v>
      </c>
      <c r="V9" s="102">
        <v>19</v>
      </c>
      <c r="W9" s="102">
        <v>12</v>
      </c>
      <c r="X9" s="102">
        <v>56</v>
      </c>
      <c r="Y9" s="102">
        <v>27</v>
      </c>
      <c r="Z9" s="102">
        <v>62</v>
      </c>
      <c r="AA9" s="104">
        <v>30</v>
      </c>
      <c r="AB9" s="105">
        <f t="shared" si="1"/>
        <v>219</v>
      </c>
      <c r="AC9" s="100">
        <f t="shared" si="1"/>
        <v>136</v>
      </c>
    </row>
    <row r="10" spans="1:29" ht="24" customHeight="1">
      <c r="A10" s="96">
        <v>4</v>
      </c>
      <c r="B10" s="97" t="s">
        <v>39</v>
      </c>
      <c r="C10" s="98" t="s">
        <v>40</v>
      </c>
      <c r="D10" s="99">
        <f t="shared" si="0"/>
        <v>188</v>
      </c>
      <c r="E10" s="100">
        <f t="shared" si="0"/>
        <v>120</v>
      </c>
      <c r="F10" s="101">
        <v>53</v>
      </c>
      <c r="G10" s="102">
        <v>42</v>
      </c>
      <c r="H10" s="102">
        <v>59</v>
      </c>
      <c r="I10" s="102">
        <v>36</v>
      </c>
      <c r="J10" s="102">
        <v>38</v>
      </c>
      <c r="K10" s="102">
        <v>23</v>
      </c>
      <c r="L10" s="102">
        <v>27</v>
      </c>
      <c r="M10" s="102">
        <v>15</v>
      </c>
      <c r="N10" s="102">
        <v>7</v>
      </c>
      <c r="O10" s="102">
        <v>4</v>
      </c>
      <c r="P10" s="102">
        <v>4</v>
      </c>
      <c r="Q10" s="103">
        <v>0</v>
      </c>
      <c r="R10" s="101">
        <v>18</v>
      </c>
      <c r="S10" s="102">
        <v>13</v>
      </c>
      <c r="T10" s="102">
        <v>55</v>
      </c>
      <c r="U10" s="102">
        <v>43</v>
      </c>
      <c r="V10" s="102">
        <v>9</v>
      </c>
      <c r="W10" s="102">
        <v>7</v>
      </c>
      <c r="X10" s="102">
        <v>61</v>
      </c>
      <c r="Y10" s="102">
        <v>31</v>
      </c>
      <c r="Z10" s="102">
        <v>45</v>
      </c>
      <c r="AA10" s="104">
        <v>26</v>
      </c>
      <c r="AB10" s="105">
        <f t="shared" si="1"/>
        <v>188</v>
      </c>
      <c r="AC10" s="100">
        <f t="shared" si="1"/>
        <v>120</v>
      </c>
    </row>
    <row r="11" spans="1:29" ht="24" customHeight="1">
      <c r="A11" s="96">
        <v>5</v>
      </c>
      <c r="B11" s="97" t="s">
        <v>41</v>
      </c>
      <c r="C11" s="98" t="s">
        <v>42</v>
      </c>
      <c r="D11" s="99">
        <f t="shared" si="0"/>
        <v>238</v>
      </c>
      <c r="E11" s="100">
        <f t="shared" si="0"/>
        <v>155</v>
      </c>
      <c r="F11" s="101">
        <v>50</v>
      </c>
      <c r="G11" s="102">
        <v>34</v>
      </c>
      <c r="H11" s="102">
        <v>98</v>
      </c>
      <c r="I11" s="102">
        <v>64</v>
      </c>
      <c r="J11" s="102">
        <v>47</v>
      </c>
      <c r="K11" s="102">
        <v>35</v>
      </c>
      <c r="L11" s="102">
        <v>28</v>
      </c>
      <c r="M11" s="102">
        <v>16</v>
      </c>
      <c r="N11" s="102">
        <v>13</v>
      </c>
      <c r="O11" s="102">
        <v>6</v>
      </c>
      <c r="P11" s="102">
        <v>2</v>
      </c>
      <c r="Q11" s="103">
        <v>0</v>
      </c>
      <c r="R11" s="101">
        <v>21</v>
      </c>
      <c r="S11" s="102">
        <v>19</v>
      </c>
      <c r="T11" s="102">
        <v>58</v>
      </c>
      <c r="U11" s="102">
        <v>43</v>
      </c>
      <c r="V11" s="102">
        <v>25</v>
      </c>
      <c r="W11" s="102">
        <v>21</v>
      </c>
      <c r="X11" s="102">
        <v>79</v>
      </c>
      <c r="Y11" s="102">
        <v>46</v>
      </c>
      <c r="Z11" s="102">
        <v>55</v>
      </c>
      <c r="AA11" s="104">
        <v>26</v>
      </c>
      <c r="AB11" s="105">
        <f t="shared" si="1"/>
        <v>238</v>
      </c>
      <c r="AC11" s="100">
        <f t="shared" si="1"/>
        <v>155</v>
      </c>
    </row>
    <row r="12" spans="1:29" ht="24" customHeight="1">
      <c r="A12" s="96">
        <v>6</v>
      </c>
      <c r="B12" s="97" t="s">
        <v>43</v>
      </c>
      <c r="C12" s="98" t="s">
        <v>44</v>
      </c>
      <c r="D12" s="99">
        <f t="shared" si="0"/>
        <v>171</v>
      </c>
      <c r="E12" s="100">
        <f t="shared" si="0"/>
        <v>117</v>
      </c>
      <c r="F12" s="101">
        <v>35</v>
      </c>
      <c r="G12" s="102">
        <v>21</v>
      </c>
      <c r="H12" s="102">
        <v>55</v>
      </c>
      <c r="I12" s="102">
        <v>43</v>
      </c>
      <c r="J12" s="102">
        <v>43</v>
      </c>
      <c r="K12" s="102">
        <v>28</v>
      </c>
      <c r="L12" s="102">
        <v>29</v>
      </c>
      <c r="M12" s="102">
        <v>19</v>
      </c>
      <c r="N12" s="102">
        <v>9</v>
      </c>
      <c r="O12" s="102">
        <v>6</v>
      </c>
      <c r="P12" s="102">
        <v>0</v>
      </c>
      <c r="Q12" s="103">
        <v>0</v>
      </c>
      <c r="R12" s="101">
        <v>28</v>
      </c>
      <c r="S12" s="102">
        <v>20</v>
      </c>
      <c r="T12" s="102">
        <v>47</v>
      </c>
      <c r="U12" s="102">
        <v>35</v>
      </c>
      <c r="V12" s="102">
        <v>12</v>
      </c>
      <c r="W12" s="102">
        <v>9</v>
      </c>
      <c r="X12" s="102">
        <v>45</v>
      </c>
      <c r="Y12" s="102">
        <v>29</v>
      </c>
      <c r="Z12" s="102">
        <v>39</v>
      </c>
      <c r="AA12" s="104">
        <v>24</v>
      </c>
      <c r="AB12" s="105">
        <f t="shared" si="1"/>
        <v>171</v>
      </c>
      <c r="AC12" s="100">
        <f t="shared" si="1"/>
        <v>117</v>
      </c>
    </row>
    <row r="13" spans="1:29" ht="24" customHeight="1">
      <c r="A13" s="96">
        <v>7</v>
      </c>
      <c r="B13" s="97" t="s">
        <v>45</v>
      </c>
      <c r="C13" s="98" t="s">
        <v>46</v>
      </c>
      <c r="D13" s="99">
        <f t="shared" si="0"/>
        <v>527</v>
      </c>
      <c r="E13" s="100">
        <f t="shared" si="0"/>
        <v>328</v>
      </c>
      <c r="F13" s="101">
        <v>102</v>
      </c>
      <c r="G13" s="102">
        <v>71</v>
      </c>
      <c r="H13" s="102">
        <v>188</v>
      </c>
      <c r="I13" s="102">
        <v>124</v>
      </c>
      <c r="J13" s="102">
        <v>110</v>
      </c>
      <c r="K13" s="102">
        <v>64</v>
      </c>
      <c r="L13" s="102">
        <v>81</v>
      </c>
      <c r="M13" s="102">
        <v>44</v>
      </c>
      <c r="N13" s="102">
        <v>38</v>
      </c>
      <c r="O13" s="102">
        <v>25</v>
      </c>
      <c r="P13" s="102">
        <v>8</v>
      </c>
      <c r="Q13" s="103">
        <v>0</v>
      </c>
      <c r="R13" s="101">
        <v>74</v>
      </c>
      <c r="S13" s="102">
        <v>61</v>
      </c>
      <c r="T13" s="102">
        <v>140</v>
      </c>
      <c r="U13" s="102">
        <v>103</v>
      </c>
      <c r="V13" s="102">
        <v>31</v>
      </c>
      <c r="W13" s="102">
        <v>26</v>
      </c>
      <c r="X13" s="102">
        <v>135</v>
      </c>
      <c r="Y13" s="102">
        <v>76</v>
      </c>
      <c r="Z13" s="102">
        <v>147</v>
      </c>
      <c r="AA13" s="104">
        <v>62</v>
      </c>
      <c r="AB13" s="105">
        <f>R13+T13+V13+X13+Z13</f>
        <v>527</v>
      </c>
      <c r="AC13" s="100">
        <f t="shared" si="1"/>
        <v>328</v>
      </c>
    </row>
    <row r="14" spans="1:29" ht="24" customHeight="1">
      <c r="A14" s="96">
        <v>8</v>
      </c>
      <c r="B14" s="97" t="s">
        <v>32</v>
      </c>
      <c r="C14" s="98" t="s">
        <v>47</v>
      </c>
      <c r="D14" s="99">
        <f t="shared" si="0"/>
        <v>335</v>
      </c>
      <c r="E14" s="100">
        <f t="shared" si="0"/>
        <v>222</v>
      </c>
      <c r="F14" s="101">
        <v>66</v>
      </c>
      <c r="G14" s="102">
        <v>43</v>
      </c>
      <c r="H14" s="102">
        <v>125</v>
      </c>
      <c r="I14" s="102">
        <v>91</v>
      </c>
      <c r="J14" s="102">
        <v>63</v>
      </c>
      <c r="K14" s="102">
        <v>47</v>
      </c>
      <c r="L14" s="102">
        <v>57</v>
      </c>
      <c r="M14" s="102">
        <v>32</v>
      </c>
      <c r="N14" s="102">
        <v>18</v>
      </c>
      <c r="O14" s="102">
        <v>9</v>
      </c>
      <c r="P14" s="102">
        <v>6</v>
      </c>
      <c r="Q14" s="103">
        <v>0</v>
      </c>
      <c r="R14" s="101">
        <v>52</v>
      </c>
      <c r="S14" s="102">
        <v>44</v>
      </c>
      <c r="T14" s="102">
        <v>79</v>
      </c>
      <c r="U14" s="102">
        <v>57</v>
      </c>
      <c r="V14" s="102">
        <v>43</v>
      </c>
      <c r="W14" s="102">
        <v>37</v>
      </c>
      <c r="X14" s="102">
        <v>77</v>
      </c>
      <c r="Y14" s="102">
        <v>51</v>
      </c>
      <c r="Z14" s="102">
        <v>84</v>
      </c>
      <c r="AA14" s="104">
        <v>33</v>
      </c>
      <c r="AB14" s="105">
        <f t="shared" si="1"/>
        <v>335</v>
      </c>
      <c r="AC14" s="100">
        <f t="shared" si="1"/>
        <v>222</v>
      </c>
    </row>
    <row r="15" spans="1:29" ht="24" customHeight="1" thickBot="1">
      <c r="A15" s="85">
        <v>9</v>
      </c>
      <c r="B15" s="86" t="s">
        <v>48</v>
      </c>
      <c r="C15" s="87" t="s">
        <v>49</v>
      </c>
      <c r="D15" s="59">
        <f t="shared" si="0"/>
        <v>374</v>
      </c>
      <c r="E15" s="88">
        <f t="shared" si="0"/>
        <v>240</v>
      </c>
      <c r="F15" s="89">
        <v>63</v>
      </c>
      <c r="G15" s="90">
        <v>43</v>
      </c>
      <c r="H15" s="90">
        <v>123</v>
      </c>
      <c r="I15" s="90">
        <v>88</v>
      </c>
      <c r="J15" s="90">
        <v>76</v>
      </c>
      <c r="K15" s="91">
        <v>48</v>
      </c>
      <c r="L15" s="92">
        <v>68</v>
      </c>
      <c r="M15" s="90">
        <v>40</v>
      </c>
      <c r="N15" s="90">
        <v>37</v>
      </c>
      <c r="O15" s="90">
        <v>20</v>
      </c>
      <c r="P15" s="90">
        <v>7</v>
      </c>
      <c r="Q15" s="93">
        <v>1</v>
      </c>
      <c r="R15" s="89">
        <v>59</v>
      </c>
      <c r="S15" s="90">
        <v>50</v>
      </c>
      <c r="T15" s="90">
        <v>78</v>
      </c>
      <c r="U15" s="90">
        <v>52</v>
      </c>
      <c r="V15" s="90">
        <v>29</v>
      </c>
      <c r="W15" s="90">
        <v>21</v>
      </c>
      <c r="X15" s="90">
        <v>108</v>
      </c>
      <c r="Y15" s="90">
        <v>65</v>
      </c>
      <c r="Z15" s="90">
        <v>100</v>
      </c>
      <c r="AA15" s="94">
        <v>52</v>
      </c>
      <c r="AB15" s="95">
        <f t="shared" si="1"/>
        <v>374</v>
      </c>
      <c r="AC15" s="88">
        <f t="shared" si="1"/>
        <v>240</v>
      </c>
    </row>
    <row r="16" spans="1:29" ht="19.5" customHeight="1" thickBot="1">
      <c r="A16" s="106"/>
      <c r="B16" s="277" t="s">
        <v>67</v>
      </c>
      <c r="C16" s="277"/>
      <c r="D16" s="107">
        <f>D7+D8+D9+D10+D11+D12+D13+D14+D15</f>
        <v>3461</v>
      </c>
      <c r="E16" s="108">
        <f aca="true" t="shared" si="2" ref="E16:Y16">E7+E8+E9+E10+E11+E12+E13+E14+E15</f>
        <v>2224</v>
      </c>
      <c r="F16" s="107">
        <f t="shared" si="2"/>
        <v>645</v>
      </c>
      <c r="G16" s="109">
        <f t="shared" si="2"/>
        <v>444</v>
      </c>
      <c r="H16" s="109">
        <f t="shared" si="2"/>
        <v>1192</v>
      </c>
      <c r="I16" s="109">
        <f t="shared" si="2"/>
        <v>819</v>
      </c>
      <c r="J16" s="109">
        <f t="shared" si="2"/>
        <v>698</v>
      </c>
      <c r="K16" s="109">
        <f t="shared" si="2"/>
        <v>449</v>
      </c>
      <c r="L16" s="109">
        <f t="shared" si="2"/>
        <v>595</v>
      </c>
      <c r="M16" s="109">
        <f t="shared" si="2"/>
        <v>349</v>
      </c>
      <c r="N16" s="109">
        <f t="shared" si="2"/>
        <v>265</v>
      </c>
      <c r="O16" s="109">
        <f t="shared" si="2"/>
        <v>159</v>
      </c>
      <c r="P16" s="109">
        <f t="shared" si="2"/>
        <v>66</v>
      </c>
      <c r="Q16" s="108">
        <f t="shared" si="2"/>
        <v>4</v>
      </c>
      <c r="R16" s="107">
        <f t="shared" si="2"/>
        <v>516</v>
      </c>
      <c r="S16" s="109">
        <f t="shared" si="2"/>
        <v>413</v>
      </c>
      <c r="T16" s="109">
        <f t="shared" si="2"/>
        <v>835</v>
      </c>
      <c r="U16" s="109">
        <f t="shared" si="2"/>
        <v>606</v>
      </c>
      <c r="V16" s="109">
        <f t="shared" si="2"/>
        <v>321</v>
      </c>
      <c r="W16" s="109">
        <f t="shared" si="2"/>
        <v>247</v>
      </c>
      <c r="X16" s="109">
        <f t="shared" si="2"/>
        <v>924</v>
      </c>
      <c r="Y16" s="109">
        <f t="shared" si="2"/>
        <v>532</v>
      </c>
      <c r="Z16" s="109">
        <f>Z7+Z8+Z9+Z10+Z11+Z12+Z13+Z14+Z15</f>
        <v>865</v>
      </c>
      <c r="AA16" s="110">
        <f>AA7+AA8+AA9+AA10+AA11+AA12+AA13+AA14+AA15</f>
        <v>426</v>
      </c>
      <c r="AB16" s="111">
        <f>AB7+AB8+AB9+AB10+AB11+AB12+AB13+AB14+AB15</f>
        <v>3461</v>
      </c>
      <c r="AC16" s="108">
        <f>AC7+AC8+AC9+AC10+AC11+AC12+AC13+AC14+AC15</f>
        <v>2224</v>
      </c>
    </row>
    <row r="17" ht="42.75" customHeight="1" thickBot="1"/>
    <row r="18" spans="1:33" ht="23.25" customHeight="1">
      <c r="A18" s="73" t="s">
        <v>0</v>
      </c>
      <c r="B18" s="74" t="s">
        <v>0</v>
      </c>
      <c r="C18" s="278" t="s">
        <v>6</v>
      </c>
      <c r="D18" s="281" t="s">
        <v>68</v>
      </c>
      <c r="E18" s="282"/>
      <c r="F18" s="285" t="s">
        <v>69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7"/>
      <c r="T18" s="270" t="s">
        <v>70</v>
      </c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71"/>
      <c r="AF18" s="270" t="s">
        <v>68</v>
      </c>
      <c r="AG18" s="271"/>
    </row>
    <row r="19" spans="1:33" ht="33" customHeight="1">
      <c r="A19" s="76" t="s">
        <v>12</v>
      </c>
      <c r="B19" s="77" t="s">
        <v>5</v>
      </c>
      <c r="C19" s="279"/>
      <c r="D19" s="283"/>
      <c r="E19" s="284"/>
      <c r="F19" s="266" t="s">
        <v>71</v>
      </c>
      <c r="G19" s="274"/>
      <c r="H19" s="266" t="s">
        <v>72</v>
      </c>
      <c r="I19" s="266"/>
      <c r="J19" s="266" t="s">
        <v>73</v>
      </c>
      <c r="K19" s="266"/>
      <c r="L19" s="266" t="s">
        <v>74</v>
      </c>
      <c r="M19" s="266"/>
      <c r="N19" s="266" t="s">
        <v>75</v>
      </c>
      <c r="O19" s="266"/>
      <c r="P19" s="266" t="s">
        <v>76</v>
      </c>
      <c r="Q19" s="266"/>
      <c r="R19" s="266" t="s">
        <v>77</v>
      </c>
      <c r="S19" s="275"/>
      <c r="T19" s="276" t="s">
        <v>78</v>
      </c>
      <c r="U19" s="274"/>
      <c r="V19" s="266" t="s">
        <v>79</v>
      </c>
      <c r="W19" s="266"/>
      <c r="X19" s="266" t="s">
        <v>80</v>
      </c>
      <c r="Y19" s="266"/>
      <c r="Z19" s="266" t="s">
        <v>81</v>
      </c>
      <c r="AA19" s="266"/>
      <c r="AB19" s="266" t="s">
        <v>82</v>
      </c>
      <c r="AC19" s="266"/>
      <c r="AD19" s="266" t="s">
        <v>83</v>
      </c>
      <c r="AE19" s="267"/>
      <c r="AF19" s="272"/>
      <c r="AG19" s="273"/>
    </row>
    <row r="20" spans="1:33" ht="12.75" customHeight="1" thickBot="1">
      <c r="A20" s="79" t="s">
        <v>0</v>
      </c>
      <c r="B20" s="80" t="s">
        <v>0</v>
      </c>
      <c r="C20" s="280"/>
      <c r="D20" s="16" t="s">
        <v>30</v>
      </c>
      <c r="E20" s="17" t="s">
        <v>31</v>
      </c>
      <c r="F20" s="18" t="s">
        <v>30</v>
      </c>
      <c r="G20" s="18" t="s">
        <v>31</v>
      </c>
      <c r="H20" s="14" t="s">
        <v>30</v>
      </c>
      <c r="I20" s="18" t="s">
        <v>31</v>
      </c>
      <c r="J20" s="14" t="s">
        <v>30</v>
      </c>
      <c r="K20" s="18" t="s">
        <v>31</v>
      </c>
      <c r="L20" s="14" t="s">
        <v>30</v>
      </c>
      <c r="M20" s="18" t="s">
        <v>31</v>
      </c>
      <c r="N20" s="14" t="s">
        <v>30</v>
      </c>
      <c r="O20" s="18" t="s">
        <v>31</v>
      </c>
      <c r="P20" s="14" t="s">
        <v>30</v>
      </c>
      <c r="Q20" s="18" t="s">
        <v>31</v>
      </c>
      <c r="R20" s="14" t="s">
        <v>30</v>
      </c>
      <c r="S20" s="15" t="s">
        <v>31</v>
      </c>
      <c r="T20" s="16" t="s">
        <v>30</v>
      </c>
      <c r="U20" s="18" t="s">
        <v>31</v>
      </c>
      <c r="V20" s="14" t="s">
        <v>30</v>
      </c>
      <c r="W20" s="18" t="s">
        <v>31</v>
      </c>
      <c r="X20" s="14" t="s">
        <v>30</v>
      </c>
      <c r="Y20" s="18" t="s">
        <v>31</v>
      </c>
      <c r="Z20" s="14" t="s">
        <v>30</v>
      </c>
      <c r="AA20" s="18" t="s">
        <v>31</v>
      </c>
      <c r="AB20" s="14" t="s">
        <v>30</v>
      </c>
      <c r="AC20" s="18" t="s">
        <v>31</v>
      </c>
      <c r="AD20" s="14" t="s">
        <v>30</v>
      </c>
      <c r="AE20" s="17" t="s">
        <v>31</v>
      </c>
      <c r="AF20" s="112" t="s">
        <v>30</v>
      </c>
      <c r="AG20" s="113" t="s">
        <v>31</v>
      </c>
    </row>
    <row r="21" spans="1:33" ht="24.75" customHeight="1">
      <c r="A21" s="85">
        <v>1</v>
      </c>
      <c r="B21" s="86" t="s">
        <v>32</v>
      </c>
      <c r="C21" s="87" t="s">
        <v>33</v>
      </c>
      <c r="D21" s="114">
        <f>F21+H21+J21+L21+N21+P21+R21</f>
        <v>1140</v>
      </c>
      <c r="E21" s="115">
        <f>G21+I21+K21+M21+O21+Q21+S21</f>
        <v>727</v>
      </c>
      <c r="F21" s="116">
        <v>166</v>
      </c>
      <c r="G21" s="116">
        <v>118</v>
      </c>
      <c r="H21" s="116">
        <v>291</v>
      </c>
      <c r="I21" s="116">
        <v>198</v>
      </c>
      <c r="J21" s="116">
        <v>213</v>
      </c>
      <c r="K21" s="116">
        <v>129</v>
      </c>
      <c r="L21" s="116">
        <v>181</v>
      </c>
      <c r="M21" s="116">
        <v>107</v>
      </c>
      <c r="N21" s="116">
        <v>128</v>
      </c>
      <c r="O21" s="116">
        <v>68</v>
      </c>
      <c r="P21" s="116">
        <v>32</v>
      </c>
      <c r="Q21" s="116">
        <v>15</v>
      </c>
      <c r="R21" s="116">
        <v>129</v>
      </c>
      <c r="S21" s="117">
        <v>92</v>
      </c>
      <c r="T21" s="118">
        <v>151</v>
      </c>
      <c r="U21" s="116">
        <v>73</v>
      </c>
      <c r="V21" s="116">
        <v>207</v>
      </c>
      <c r="W21" s="116">
        <v>129</v>
      </c>
      <c r="X21" s="116">
        <v>170</v>
      </c>
      <c r="Y21" s="116">
        <v>95</v>
      </c>
      <c r="Z21" s="116">
        <v>221</v>
      </c>
      <c r="AA21" s="116">
        <v>138</v>
      </c>
      <c r="AB21" s="116">
        <v>185</v>
      </c>
      <c r="AC21" s="116">
        <v>131</v>
      </c>
      <c r="AD21" s="116">
        <v>206</v>
      </c>
      <c r="AE21" s="119">
        <v>161</v>
      </c>
      <c r="AF21" s="114">
        <f>T21+V21+X21+Z21+AB21+AD21</f>
        <v>1140</v>
      </c>
      <c r="AG21" s="115">
        <f>U21+W21+Y21+AA21+AC21+AE21</f>
        <v>727</v>
      </c>
    </row>
    <row r="22" spans="1:33" ht="24.75" customHeight="1">
      <c r="A22" s="96">
        <v>2</v>
      </c>
      <c r="B22" s="97" t="s">
        <v>34</v>
      </c>
      <c r="C22" s="120" t="s">
        <v>35</v>
      </c>
      <c r="D22" s="121">
        <f aca="true" t="shared" si="3" ref="D22:E29">F22+H22+J22+L22+N22+P22+R22</f>
        <v>269</v>
      </c>
      <c r="E22" s="122">
        <f t="shared" si="3"/>
        <v>179</v>
      </c>
      <c r="F22" s="123">
        <v>48</v>
      </c>
      <c r="G22" s="123">
        <v>37</v>
      </c>
      <c r="H22" s="123">
        <v>78</v>
      </c>
      <c r="I22" s="123">
        <v>55</v>
      </c>
      <c r="J22" s="123">
        <v>37</v>
      </c>
      <c r="K22" s="123">
        <v>24</v>
      </c>
      <c r="L22" s="123">
        <v>41</v>
      </c>
      <c r="M22" s="123">
        <v>23</v>
      </c>
      <c r="N22" s="123">
        <v>24</v>
      </c>
      <c r="O22" s="123">
        <v>15</v>
      </c>
      <c r="P22" s="123">
        <v>5</v>
      </c>
      <c r="Q22" s="123">
        <v>0</v>
      </c>
      <c r="R22" s="123">
        <v>36</v>
      </c>
      <c r="S22" s="124">
        <v>25</v>
      </c>
      <c r="T22" s="125">
        <v>30</v>
      </c>
      <c r="U22" s="123">
        <v>16</v>
      </c>
      <c r="V22" s="123">
        <v>48</v>
      </c>
      <c r="W22" s="123">
        <v>28</v>
      </c>
      <c r="X22" s="123">
        <v>34</v>
      </c>
      <c r="Y22" s="123">
        <v>22</v>
      </c>
      <c r="Z22" s="123">
        <v>55</v>
      </c>
      <c r="AA22" s="123">
        <v>39</v>
      </c>
      <c r="AB22" s="123">
        <v>46</v>
      </c>
      <c r="AC22" s="123">
        <v>32</v>
      </c>
      <c r="AD22" s="123">
        <v>56</v>
      </c>
      <c r="AE22" s="126">
        <v>42</v>
      </c>
      <c r="AF22" s="121">
        <f aca="true" t="shared" si="4" ref="AF22:AG29">T22+V22+X22+Z22+AB22+AD22</f>
        <v>269</v>
      </c>
      <c r="AG22" s="122">
        <f t="shared" si="4"/>
        <v>179</v>
      </c>
    </row>
    <row r="23" spans="1:33" ht="24.75" customHeight="1">
      <c r="A23" s="96">
        <v>3</v>
      </c>
      <c r="B23" s="97" t="s">
        <v>37</v>
      </c>
      <c r="C23" s="120" t="s">
        <v>38</v>
      </c>
      <c r="D23" s="121">
        <f t="shared" si="3"/>
        <v>219</v>
      </c>
      <c r="E23" s="122">
        <f t="shared" si="3"/>
        <v>136</v>
      </c>
      <c r="F23" s="123">
        <v>32</v>
      </c>
      <c r="G23" s="123">
        <v>26</v>
      </c>
      <c r="H23" s="123">
        <v>75</v>
      </c>
      <c r="I23" s="123">
        <v>50</v>
      </c>
      <c r="J23" s="123">
        <v>42</v>
      </c>
      <c r="K23" s="123">
        <v>24</v>
      </c>
      <c r="L23" s="123">
        <v>22</v>
      </c>
      <c r="M23" s="123">
        <v>15</v>
      </c>
      <c r="N23" s="123">
        <v>15</v>
      </c>
      <c r="O23" s="123">
        <v>5</v>
      </c>
      <c r="P23" s="123">
        <v>5</v>
      </c>
      <c r="Q23" s="123">
        <v>1</v>
      </c>
      <c r="R23" s="123">
        <v>28</v>
      </c>
      <c r="S23" s="124">
        <v>15</v>
      </c>
      <c r="T23" s="125">
        <v>39</v>
      </c>
      <c r="U23" s="123">
        <v>26</v>
      </c>
      <c r="V23" s="123">
        <v>29</v>
      </c>
      <c r="W23" s="123">
        <v>18</v>
      </c>
      <c r="X23" s="123">
        <v>32</v>
      </c>
      <c r="Y23" s="123">
        <v>14</v>
      </c>
      <c r="Z23" s="123">
        <v>31</v>
      </c>
      <c r="AA23" s="123">
        <v>17</v>
      </c>
      <c r="AB23" s="123">
        <v>45</v>
      </c>
      <c r="AC23" s="123">
        <v>29</v>
      </c>
      <c r="AD23" s="123">
        <v>43</v>
      </c>
      <c r="AE23" s="126">
        <v>32</v>
      </c>
      <c r="AF23" s="121">
        <f t="shared" si="4"/>
        <v>219</v>
      </c>
      <c r="AG23" s="122">
        <f t="shared" si="4"/>
        <v>136</v>
      </c>
    </row>
    <row r="24" spans="1:33" ht="24.75" customHeight="1">
      <c r="A24" s="96">
        <v>4</v>
      </c>
      <c r="B24" s="97" t="s">
        <v>39</v>
      </c>
      <c r="C24" s="120" t="s">
        <v>40</v>
      </c>
      <c r="D24" s="121">
        <f t="shared" si="3"/>
        <v>188</v>
      </c>
      <c r="E24" s="122">
        <f t="shared" si="3"/>
        <v>120</v>
      </c>
      <c r="F24" s="123">
        <v>33</v>
      </c>
      <c r="G24" s="123">
        <v>27</v>
      </c>
      <c r="H24" s="123">
        <v>47</v>
      </c>
      <c r="I24" s="123">
        <v>28</v>
      </c>
      <c r="J24" s="123">
        <v>35</v>
      </c>
      <c r="K24" s="123">
        <v>21</v>
      </c>
      <c r="L24" s="123">
        <v>23</v>
      </c>
      <c r="M24" s="123">
        <v>13</v>
      </c>
      <c r="N24" s="123">
        <v>7</v>
      </c>
      <c r="O24" s="123">
        <v>1</v>
      </c>
      <c r="P24" s="123">
        <v>3</v>
      </c>
      <c r="Q24" s="123">
        <v>2</v>
      </c>
      <c r="R24" s="123">
        <v>40</v>
      </c>
      <c r="S24" s="124">
        <v>28</v>
      </c>
      <c r="T24" s="125">
        <v>32</v>
      </c>
      <c r="U24" s="123">
        <v>20</v>
      </c>
      <c r="V24" s="123">
        <v>40</v>
      </c>
      <c r="W24" s="123">
        <v>23</v>
      </c>
      <c r="X24" s="123">
        <v>17</v>
      </c>
      <c r="Y24" s="123">
        <v>8</v>
      </c>
      <c r="Z24" s="123">
        <v>34</v>
      </c>
      <c r="AA24" s="123">
        <v>23</v>
      </c>
      <c r="AB24" s="123">
        <v>29</v>
      </c>
      <c r="AC24" s="123">
        <v>20</v>
      </c>
      <c r="AD24" s="123">
        <v>36</v>
      </c>
      <c r="AE24" s="126">
        <v>26</v>
      </c>
      <c r="AF24" s="121">
        <f t="shared" si="4"/>
        <v>188</v>
      </c>
      <c r="AG24" s="122">
        <f t="shared" si="4"/>
        <v>120</v>
      </c>
    </row>
    <row r="25" spans="1:33" ht="24.75" customHeight="1">
      <c r="A25" s="96">
        <v>5</v>
      </c>
      <c r="B25" s="97" t="s">
        <v>41</v>
      </c>
      <c r="C25" s="120" t="s">
        <v>42</v>
      </c>
      <c r="D25" s="121">
        <f t="shared" si="3"/>
        <v>238</v>
      </c>
      <c r="E25" s="122">
        <f t="shared" si="3"/>
        <v>155</v>
      </c>
      <c r="F25" s="123">
        <v>26</v>
      </c>
      <c r="G25" s="123">
        <v>19</v>
      </c>
      <c r="H25" s="123">
        <v>82</v>
      </c>
      <c r="I25" s="123">
        <v>55</v>
      </c>
      <c r="J25" s="123">
        <v>54</v>
      </c>
      <c r="K25" s="123">
        <v>31</v>
      </c>
      <c r="L25" s="123">
        <v>44</v>
      </c>
      <c r="M25" s="123">
        <v>28</v>
      </c>
      <c r="N25" s="123">
        <v>7</v>
      </c>
      <c r="O25" s="123">
        <v>3</v>
      </c>
      <c r="P25" s="123">
        <v>3</v>
      </c>
      <c r="Q25" s="123">
        <v>2</v>
      </c>
      <c r="R25" s="123">
        <v>22</v>
      </c>
      <c r="S25" s="124">
        <v>17</v>
      </c>
      <c r="T25" s="125">
        <v>39</v>
      </c>
      <c r="U25" s="123">
        <v>29</v>
      </c>
      <c r="V25" s="123">
        <v>80</v>
      </c>
      <c r="W25" s="123">
        <v>53</v>
      </c>
      <c r="X25" s="123">
        <v>30</v>
      </c>
      <c r="Y25" s="123">
        <v>13</v>
      </c>
      <c r="Z25" s="123">
        <v>34</v>
      </c>
      <c r="AA25" s="123">
        <v>19</v>
      </c>
      <c r="AB25" s="123">
        <v>25</v>
      </c>
      <c r="AC25" s="123">
        <v>18</v>
      </c>
      <c r="AD25" s="123">
        <v>30</v>
      </c>
      <c r="AE25" s="126">
        <v>23</v>
      </c>
      <c r="AF25" s="121">
        <f t="shared" si="4"/>
        <v>238</v>
      </c>
      <c r="AG25" s="122">
        <f t="shared" si="4"/>
        <v>155</v>
      </c>
    </row>
    <row r="26" spans="1:33" ht="24.75" customHeight="1">
      <c r="A26" s="96">
        <v>6</v>
      </c>
      <c r="B26" s="97" t="s">
        <v>43</v>
      </c>
      <c r="C26" s="120" t="s">
        <v>44</v>
      </c>
      <c r="D26" s="121">
        <f t="shared" si="3"/>
        <v>171</v>
      </c>
      <c r="E26" s="122">
        <f t="shared" si="3"/>
        <v>117</v>
      </c>
      <c r="F26" s="123">
        <v>24</v>
      </c>
      <c r="G26" s="123">
        <v>19</v>
      </c>
      <c r="H26" s="123">
        <v>46</v>
      </c>
      <c r="I26" s="123">
        <v>33</v>
      </c>
      <c r="J26" s="123">
        <v>31</v>
      </c>
      <c r="K26" s="123">
        <v>20</v>
      </c>
      <c r="L26" s="123">
        <v>25</v>
      </c>
      <c r="M26" s="123">
        <v>15</v>
      </c>
      <c r="N26" s="123">
        <v>8</v>
      </c>
      <c r="O26" s="123">
        <v>3</v>
      </c>
      <c r="P26" s="123">
        <v>1</v>
      </c>
      <c r="Q26" s="123">
        <v>1</v>
      </c>
      <c r="R26" s="123">
        <v>36</v>
      </c>
      <c r="S26" s="124">
        <v>26</v>
      </c>
      <c r="T26" s="125">
        <v>23</v>
      </c>
      <c r="U26" s="123">
        <v>11</v>
      </c>
      <c r="V26" s="123">
        <v>29</v>
      </c>
      <c r="W26" s="123">
        <v>18</v>
      </c>
      <c r="X26" s="123">
        <v>13</v>
      </c>
      <c r="Y26" s="123">
        <v>8</v>
      </c>
      <c r="Z26" s="123">
        <v>30</v>
      </c>
      <c r="AA26" s="123">
        <v>21</v>
      </c>
      <c r="AB26" s="123">
        <v>29</v>
      </c>
      <c r="AC26" s="123">
        <v>21</v>
      </c>
      <c r="AD26" s="123">
        <v>47</v>
      </c>
      <c r="AE26" s="126">
        <v>38</v>
      </c>
      <c r="AF26" s="121">
        <f t="shared" si="4"/>
        <v>171</v>
      </c>
      <c r="AG26" s="122">
        <f t="shared" si="4"/>
        <v>117</v>
      </c>
    </row>
    <row r="27" spans="1:33" ht="24.75" customHeight="1">
      <c r="A27" s="96">
        <v>7</v>
      </c>
      <c r="B27" s="97" t="s">
        <v>45</v>
      </c>
      <c r="C27" s="120" t="s">
        <v>46</v>
      </c>
      <c r="D27" s="121">
        <f t="shared" si="3"/>
        <v>527</v>
      </c>
      <c r="E27" s="122">
        <f t="shared" si="3"/>
        <v>328</v>
      </c>
      <c r="F27" s="123">
        <v>87</v>
      </c>
      <c r="G27" s="123">
        <v>61</v>
      </c>
      <c r="H27" s="123">
        <v>143</v>
      </c>
      <c r="I27" s="123">
        <v>94</v>
      </c>
      <c r="J27" s="123">
        <v>93</v>
      </c>
      <c r="K27" s="123">
        <v>56</v>
      </c>
      <c r="L27" s="123">
        <v>80</v>
      </c>
      <c r="M27" s="123">
        <v>38</v>
      </c>
      <c r="N27" s="123">
        <v>42</v>
      </c>
      <c r="O27" s="123">
        <v>19</v>
      </c>
      <c r="P27" s="123">
        <v>8</v>
      </c>
      <c r="Q27" s="123">
        <v>1</v>
      </c>
      <c r="R27" s="123">
        <v>74</v>
      </c>
      <c r="S27" s="124">
        <v>59</v>
      </c>
      <c r="T27" s="125">
        <v>60</v>
      </c>
      <c r="U27" s="123">
        <v>32</v>
      </c>
      <c r="V27" s="123">
        <v>72</v>
      </c>
      <c r="W27" s="123">
        <v>34</v>
      </c>
      <c r="X27" s="123">
        <v>66</v>
      </c>
      <c r="Y27" s="123">
        <v>30</v>
      </c>
      <c r="Z27" s="123">
        <v>102</v>
      </c>
      <c r="AA27" s="123">
        <v>63</v>
      </c>
      <c r="AB27" s="123">
        <v>102</v>
      </c>
      <c r="AC27" s="123">
        <v>67</v>
      </c>
      <c r="AD27" s="123">
        <v>125</v>
      </c>
      <c r="AE27" s="126">
        <v>102</v>
      </c>
      <c r="AF27" s="121">
        <f t="shared" si="4"/>
        <v>527</v>
      </c>
      <c r="AG27" s="122">
        <f t="shared" si="4"/>
        <v>328</v>
      </c>
    </row>
    <row r="28" spans="1:33" ht="24.75" customHeight="1">
      <c r="A28" s="96">
        <v>8</v>
      </c>
      <c r="B28" s="97" t="s">
        <v>32</v>
      </c>
      <c r="C28" s="120" t="s">
        <v>47</v>
      </c>
      <c r="D28" s="121">
        <f t="shared" si="3"/>
        <v>335</v>
      </c>
      <c r="E28" s="122">
        <f t="shared" si="3"/>
        <v>222</v>
      </c>
      <c r="F28" s="123">
        <v>47</v>
      </c>
      <c r="G28" s="123">
        <v>35</v>
      </c>
      <c r="H28" s="123">
        <v>101</v>
      </c>
      <c r="I28" s="123">
        <v>70</v>
      </c>
      <c r="J28" s="123">
        <v>57</v>
      </c>
      <c r="K28" s="123">
        <v>41</v>
      </c>
      <c r="L28" s="123">
        <v>53</v>
      </c>
      <c r="M28" s="123">
        <v>27</v>
      </c>
      <c r="N28" s="123">
        <v>24</v>
      </c>
      <c r="O28" s="123">
        <v>14</v>
      </c>
      <c r="P28" s="123">
        <v>7</v>
      </c>
      <c r="Q28" s="123">
        <v>3</v>
      </c>
      <c r="R28" s="123">
        <v>46</v>
      </c>
      <c r="S28" s="124">
        <v>32</v>
      </c>
      <c r="T28" s="125">
        <v>61</v>
      </c>
      <c r="U28" s="123">
        <v>34</v>
      </c>
      <c r="V28" s="123">
        <v>57</v>
      </c>
      <c r="W28" s="123">
        <v>46</v>
      </c>
      <c r="X28" s="123">
        <v>45</v>
      </c>
      <c r="Y28" s="123">
        <v>24</v>
      </c>
      <c r="Z28" s="123">
        <v>61</v>
      </c>
      <c r="AA28" s="123">
        <v>38</v>
      </c>
      <c r="AB28" s="123">
        <v>43</v>
      </c>
      <c r="AC28" s="123">
        <v>27</v>
      </c>
      <c r="AD28" s="123">
        <v>68</v>
      </c>
      <c r="AE28" s="126">
        <v>53</v>
      </c>
      <c r="AF28" s="121">
        <f t="shared" si="4"/>
        <v>335</v>
      </c>
      <c r="AG28" s="122">
        <f t="shared" si="4"/>
        <v>222</v>
      </c>
    </row>
    <row r="29" spans="1:33" ht="24.75" customHeight="1">
      <c r="A29" s="85">
        <v>9</v>
      </c>
      <c r="B29" s="86" t="s">
        <v>48</v>
      </c>
      <c r="C29" s="87" t="s">
        <v>49</v>
      </c>
      <c r="D29" s="127">
        <f t="shared" si="3"/>
        <v>374</v>
      </c>
      <c r="E29" s="128">
        <f t="shared" si="3"/>
        <v>240</v>
      </c>
      <c r="F29" s="116">
        <v>48</v>
      </c>
      <c r="G29" s="116">
        <v>38</v>
      </c>
      <c r="H29" s="116">
        <v>96</v>
      </c>
      <c r="I29" s="116">
        <v>70</v>
      </c>
      <c r="J29" s="116">
        <v>79</v>
      </c>
      <c r="K29" s="116">
        <v>45</v>
      </c>
      <c r="L29" s="116">
        <v>63</v>
      </c>
      <c r="M29" s="116">
        <v>29</v>
      </c>
      <c r="N29" s="116">
        <v>30</v>
      </c>
      <c r="O29" s="116">
        <v>16</v>
      </c>
      <c r="P29" s="116">
        <v>10</v>
      </c>
      <c r="Q29" s="116">
        <v>3</v>
      </c>
      <c r="R29" s="116">
        <v>48</v>
      </c>
      <c r="S29" s="117">
        <v>39</v>
      </c>
      <c r="T29" s="118">
        <v>40</v>
      </c>
      <c r="U29" s="116">
        <v>25</v>
      </c>
      <c r="V29" s="116">
        <v>69</v>
      </c>
      <c r="W29" s="116">
        <v>46</v>
      </c>
      <c r="X29" s="116">
        <v>48</v>
      </c>
      <c r="Y29" s="116">
        <v>29</v>
      </c>
      <c r="Z29" s="116">
        <v>74</v>
      </c>
      <c r="AA29" s="116">
        <v>35</v>
      </c>
      <c r="AB29" s="116">
        <v>61</v>
      </c>
      <c r="AC29" s="116">
        <v>46</v>
      </c>
      <c r="AD29" s="116">
        <v>82</v>
      </c>
      <c r="AE29" s="119">
        <v>59</v>
      </c>
      <c r="AF29" s="127">
        <f t="shared" si="4"/>
        <v>374</v>
      </c>
      <c r="AG29" s="128">
        <f t="shared" si="4"/>
        <v>240</v>
      </c>
    </row>
    <row r="30" spans="1:33" ht="19.5" customHeight="1" thickBot="1">
      <c r="A30" s="129"/>
      <c r="B30" s="268" t="s">
        <v>67</v>
      </c>
      <c r="C30" s="269"/>
      <c r="D30" s="129">
        <f>D21+D22+D24+D23+D25+D26+D27+D28+D29</f>
        <v>3461</v>
      </c>
      <c r="E30" s="130">
        <f>E21+E22+E24+E23+E25+E26+E27+E28+E29</f>
        <v>2224</v>
      </c>
      <c r="F30" s="129">
        <f aca="true" t="shared" si="5" ref="F30:AE30">F21+F22+F24+F23+F25+F26+F27+F28+F29</f>
        <v>511</v>
      </c>
      <c r="G30" s="131">
        <f t="shared" si="5"/>
        <v>380</v>
      </c>
      <c r="H30" s="131">
        <f t="shared" si="5"/>
        <v>959</v>
      </c>
      <c r="I30" s="131">
        <f t="shared" si="5"/>
        <v>653</v>
      </c>
      <c r="J30" s="131">
        <f t="shared" si="5"/>
        <v>641</v>
      </c>
      <c r="K30" s="131">
        <f t="shared" si="5"/>
        <v>391</v>
      </c>
      <c r="L30" s="131">
        <f t="shared" si="5"/>
        <v>532</v>
      </c>
      <c r="M30" s="131">
        <f t="shared" si="5"/>
        <v>295</v>
      </c>
      <c r="N30" s="131">
        <f t="shared" si="5"/>
        <v>285</v>
      </c>
      <c r="O30" s="131">
        <f t="shared" si="5"/>
        <v>144</v>
      </c>
      <c r="P30" s="131">
        <f t="shared" si="5"/>
        <v>74</v>
      </c>
      <c r="Q30" s="131">
        <f t="shared" si="5"/>
        <v>28</v>
      </c>
      <c r="R30" s="131">
        <f t="shared" si="5"/>
        <v>459</v>
      </c>
      <c r="S30" s="131">
        <f t="shared" si="5"/>
        <v>333</v>
      </c>
      <c r="T30" s="131">
        <f t="shared" si="5"/>
        <v>475</v>
      </c>
      <c r="U30" s="131">
        <f t="shared" si="5"/>
        <v>266</v>
      </c>
      <c r="V30" s="131">
        <f t="shared" si="5"/>
        <v>631</v>
      </c>
      <c r="W30" s="131">
        <f t="shared" si="5"/>
        <v>395</v>
      </c>
      <c r="X30" s="131">
        <f t="shared" si="5"/>
        <v>455</v>
      </c>
      <c r="Y30" s="131">
        <f t="shared" si="5"/>
        <v>243</v>
      </c>
      <c r="Z30" s="131">
        <f t="shared" si="5"/>
        <v>642</v>
      </c>
      <c r="AA30" s="131">
        <f t="shared" si="5"/>
        <v>393</v>
      </c>
      <c r="AB30" s="131">
        <f t="shared" si="5"/>
        <v>565</v>
      </c>
      <c r="AC30" s="131">
        <f t="shared" si="5"/>
        <v>391</v>
      </c>
      <c r="AD30" s="131">
        <f t="shared" si="5"/>
        <v>693</v>
      </c>
      <c r="AE30" s="130">
        <f t="shared" si="5"/>
        <v>536</v>
      </c>
      <c r="AF30" s="129">
        <f>AF21+AF22+AF24+AF23+AF25+AF26+AF27+AF28+AF29</f>
        <v>3461</v>
      </c>
      <c r="AG30" s="130">
        <f>AG21+AG22+AG24+AG23+AG25+AG26+AG27+AG28+AG29</f>
        <v>2224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tabSelected="1" zoomScale="70" zoomScaleNormal="70" zoomScalePageLayoutView="0" workbookViewId="0" topLeftCell="A1">
      <selection activeCell="Z10" sqref="Z10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317" t="s">
        <v>51</v>
      </c>
      <c r="B2" s="317"/>
      <c r="C2" s="317"/>
      <c r="D2" s="318" t="s">
        <v>84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132"/>
      <c r="AW2" s="132"/>
      <c r="AX2" s="132"/>
    </row>
    <row r="3" spans="1:50" ht="19.5" customHeight="1">
      <c r="A3" s="317"/>
      <c r="B3" s="317"/>
      <c r="C3" s="317"/>
      <c r="D3" s="319" t="str">
        <f>'ogolne (7)'!M3</f>
        <v>od 01 lipca 2014 roku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1" t="str">
        <f>'ogolne (7)'!Y3</f>
        <v>do 31 lipca 2014 roku</v>
      </c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2"/>
      <c r="AV3" s="133"/>
      <c r="AW3" s="132"/>
      <c r="AX3" s="132"/>
    </row>
    <row r="4" spans="1:47" ht="22.5" customHeight="1" thickBo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</row>
    <row r="5" spans="1:47" ht="22.5" customHeight="1">
      <c r="A5" s="323" t="s">
        <v>85</v>
      </c>
      <c r="B5" s="326" t="s">
        <v>86</v>
      </c>
      <c r="C5" s="327"/>
      <c r="D5" s="330" t="s">
        <v>87</v>
      </c>
      <c r="E5" s="331"/>
      <c r="F5" s="332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3"/>
    </row>
    <row r="6" spans="1:47" ht="21.75" customHeight="1">
      <c r="A6" s="324"/>
      <c r="B6" s="328"/>
      <c r="C6" s="329"/>
      <c r="D6" s="334" t="s">
        <v>88</v>
      </c>
      <c r="E6" s="335"/>
      <c r="F6" s="337" t="s">
        <v>87</v>
      </c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9"/>
      <c r="V6" s="309" t="s">
        <v>89</v>
      </c>
      <c r="W6" s="314"/>
      <c r="X6" s="309" t="s">
        <v>90</v>
      </c>
      <c r="Y6" s="310"/>
      <c r="Z6" s="309" t="s">
        <v>91</v>
      </c>
      <c r="AA6" s="310"/>
      <c r="AB6" s="309" t="s">
        <v>92</v>
      </c>
      <c r="AC6" s="314"/>
      <c r="AD6" s="309" t="s">
        <v>93</v>
      </c>
      <c r="AE6" s="310"/>
      <c r="AF6" s="309" t="s">
        <v>94</v>
      </c>
      <c r="AG6" s="310"/>
      <c r="AH6" s="311" t="s">
        <v>95</v>
      </c>
      <c r="AI6" s="311"/>
      <c r="AJ6" s="309" t="s">
        <v>96</v>
      </c>
      <c r="AK6" s="310"/>
      <c r="AL6" s="311" t="s">
        <v>97</v>
      </c>
      <c r="AM6" s="311"/>
      <c r="AN6" s="309" t="s">
        <v>98</v>
      </c>
      <c r="AO6" s="310"/>
      <c r="AP6" s="311" t="s">
        <v>99</v>
      </c>
      <c r="AQ6" s="311"/>
      <c r="AR6" s="309" t="s">
        <v>100</v>
      </c>
      <c r="AS6" s="310"/>
      <c r="AT6" s="311" t="s">
        <v>101</v>
      </c>
      <c r="AU6" s="312"/>
    </row>
    <row r="7" spans="1:47" ht="62.25" customHeight="1">
      <c r="A7" s="324"/>
      <c r="B7" s="328"/>
      <c r="C7" s="329"/>
      <c r="D7" s="336"/>
      <c r="E7" s="307"/>
      <c r="F7" s="302" t="s">
        <v>102</v>
      </c>
      <c r="G7" s="303"/>
      <c r="H7" s="304" t="s">
        <v>103</v>
      </c>
      <c r="I7" s="305"/>
      <c r="J7" s="304" t="s">
        <v>104</v>
      </c>
      <c r="K7" s="305"/>
      <c r="L7" s="306" t="s">
        <v>105</v>
      </c>
      <c r="M7" s="307"/>
      <c r="N7" s="302" t="s">
        <v>106</v>
      </c>
      <c r="O7" s="303"/>
      <c r="P7" s="302" t="s">
        <v>107</v>
      </c>
      <c r="Q7" s="308"/>
      <c r="R7" s="301" t="s">
        <v>108</v>
      </c>
      <c r="S7" s="301"/>
      <c r="T7" s="302" t="s">
        <v>109</v>
      </c>
      <c r="U7" s="303"/>
      <c r="V7" s="315"/>
      <c r="W7" s="316"/>
      <c r="X7" s="302"/>
      <c r="Y7" s="303"/>
      <c r="Z7" s="302"/>
      <c r="AA7" s="303"/>
      <c r="AB7" s="315"/>
      <c r="AC7" s="316"/>
      <c r="AD7" s="302"/>
      <c r="AE7" s="303"/>
      <c r="AF7" s="302"/>
      <c r="AG7" s="303"/>
      <c r="AH7" s="308"/>
      <c r="AI7" s="308"/>
      <c r="AJ7" s="302"/>
      <c r="AK7" s="303"/>
      <c r="AL7" s="308"/>
      <c r="AM7" s="308"/>
      <c r="AN7" s="302"/>
      <c r="AO7" s="303"/>
      <c r="AP7" s="308"/>
      <c r="AQ7" s="308"/>
      <c r="AR7" s="302"/>
      <c r="AS7" s="303"/>
      <c r="AT7" s="308"/>
      <c r="AU7" s="313"/>
    </row>
    <row r="8" spans="1:47" ht="19.5" customHeight="1" thickBot="1">
      <c r="A8" s="325"/>
      <c r="B8" s="135" t="s">
        <v>30</v>
      </c>
      <c r="C8" s="136" t="s">
        <v>31</v>
      </c>
      <c r="D8" s="137" t="s">
        <v>30</v>
      </c>
      <c r="E8" s="137" t="s">
        <v>31</v>
      </c>
      <c r="F8" s="138" t="s">
        <v>30</v>
      </c>
      <c r="G8" s="137" t="s">
        <v>31</v>
      </c>
      <c r="H8" s="138" t="s">
        <v>30</v>
      </c>
      <c r="I8" s="137" t="s">
        <v>31</v>
      </c>
      <c r="J8" s="138" t="s">
        <v>30</v>
      </c>
      <c r="K8" s="137" t="s">
        <v>31</v>
      </c>
      <c r="L8" s="138" t="s">
        <v>30</v>
      </c>
      <c r="M8" s="137" t="s">
        <v>31</v>
      </c>
      <c r="N8" s="138" t="s">
        <v>30</v>
      </c>
      <c r="O8" s="137" t="s">
        <v>31</v>
      </c>
      <c r="P8" s="138" t="s">
        <v>30</v>
      </c>
      <c r="Q8" s="137" t="s">
        <v>31</v>
      </c>
      <c r="R8" s="138" t="s">
        <v>30</v>
      </c>
      <c r="S8" s="137" t="s">
        <v>31</v>
      </c>
      <c r="T8" s="138" t="s">
        <v>30</v>
      </c>
      <c r="U8" s="137" t="s">
        <v>31</v>
      </c>
      <c r="V8" s="138" t="s">
        <v>30</v>
      </c>
      <c r="W8" s="137" t="s">
        <v>31</v>
      </c>
      <c r="X8" s="138" t="s">
        <v>30</v>
      </c>
      <c r="Y8" s="137" t="s">
        <v>31</v>
      </c>
      <c r="Z8" s="138" t="s">
        <v>30</v>
      </c>
      <c r="AA8" s="137" t="s">
        <v>31</v>
      </c>
      <c r="AB8" s="138" t="s">
        <v>30</v>
      </c>
      <c r="AC8" s="137" t="s">
        <v>31</v>
      </c>
      <c r="AD8" s="138" t="s">
        <v>30</v>
      </c>
      <c r="AE8" s="137" t="s">
        <v>31</v>
      </c>
      <c r="AF8" s="138" t="s">
        <v>30</v>
      </c>
      <c r="AG8" s="137" t="s">
        <v>31</v>
      </c>
      <c r="AH8" s="138" t="s">
        <v>30</v>
      </c>
      <c r="AI8" s="137" t="s">
        <v>31</v>
      </c>
      <c r="AJ8" s="138" t="s">
        <v>30</v>
      </c>
      <c r="AK8" s="137" t="s">
        <v>31</v>
      </c>
      <c r="AL8" s="138" t="s">
        <v>30</v>
      </c>
      <c r="AM8" s="137" t="s">
        <v>31</v>
      </c>
      <c r="AN8" s="138" t="s">
        <v>30</v>
      </c>
      <c r="AO8" s="137" t="s">
        <v>31</v>
      </c>
      <c r="AP8" s="138" t="s">
        <v>30</v>
      </c>
      <c r="AQ8" s="137" t="s">
        <v>31</v>
      </c>
      <c r="AR8" s="138" t="s">
        <v>30</v>
      </c>
      <c r="AS8" s="137" t="s">
        <v>31</v>
      </c>
      <c r="AT8" s="138" t="s">
        <v>30</v>
      </c>
      <c r="AU8" s="136" t="s">
        <v>31</v>
      </c>
    </row>
    <row r="9" spans="1:47" ht="30" customHeight="1">
      <c r="A9" s="139" t="s">
        <v>110</v>
      </c>
      <c r="B9" s="140">
        <f>D9+V9+X9+Z9+AB9+AD9+AF9+AH9+AJ9+AL9+AN9+AP9+AR9+AT9</f>
        <v>197</v>
      </c>
      <c r="C9" s="141">
        <f>E9+W9+Y9+AA9+AC9+AE9+AG9+AI9+AK9+AM9+AO9+AQ9+AS9+AU9</f>
        <v>96</v>
      </c>
      <c r="D9" s="142">
        <v>69</v>
      </c>
      <c r="E9" s="142">
        <v>39</v>
      </c>
      <c r="F9" s="142">
        <v>72</v>
      </c>
      <c r="G9" s="142">
        <v>37</v>
      </c>
      <c r="H9" s="142">
        <v>0</v>
      </c>
      <c r="I9" s="142">
        <v>0</v>
      </c>
      <c r="J9" s="142">
        <f>L9+N9+P9+R9+T9</f>
        <v>5</v>
      </c>
      <c r="K9" s="142">
        <v>3</v>
      </c>
      <c r="L9" s="142">
        <v>0</v>
      </c>
      <c r="M9" s="142">
        <v>0</v>
      </c>
      <c r="N9" s="142">
        <v>0</v>
      </c>
      <c r="O9" s="142">
        <v>0</v>
      </c>
      <c r="P9" s="142">
        <v>1</v>
      </c>
      <c r="Q9" s="142">
        <v>0</v>
      </c>
      <c r="R9" s="142">
        <v>4</v>
      </c>
      <c r="S9" s="142">
        <v>4</v>
      </c>
      <c r="T9" s="142">
        <v>0</v>
      </c>
      <c r="U9" s="142">
        <v>0</v>
      </c>
      <c r="V9" s="142">
        <v>9</v>
      </c>
      <c r="W9" s="142">
        <v>0</v>
      </c>
      <c r="X9" s="142">
        <v>9</v>
      </c>
      <c r="Y9" s="142">
        <v>7</v>
      </c>
      <c r="Z9" s="142">
        <v>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19</v>
      </c>
      <c r="AG9" s="143">
        <v>13</v>
      </c>
      <c r="AH9" s="142">
        <v>57</v>
      </c>
      <c r="AI9" s="144">
        <v>21</v>
      </c>
      <c r="AJ9" s="142">
        <v>17</v>
      </c>
      <c r="AK9" s="143">
        <v>6</v>
      </c>
      <c r="AL9" s="142">
        <v>0</v>
      </c>
      <c r="AM9" s="144">
        <v>0</v>
      </c>
      <c r="AN9" s="142">
        <v>1</v>
      </c>
      <c r="AO9" s="143">
        <v>0</v>
      </c>
      <c r="AP9" s="142">
        <v>3</v>
      </c>
      <c r="AQ9" s="144">
        <v>2</v>
      </c>
      <c r="AR9" s="142">
        <v>5</v>
      </c>
      <c r="AS9" s="143">
        <v>4</v>
      </c>
      <c r="AT9" s="142">
        <v>8</v>
      </c>
      <c r="AU9" s="145">
        <v>4</v>
      </c>
    </row>
    <row r="10" spans="1:47" ht="30" customHeight="1">
      <c r="A10" s="146" t="s">
        <v>34</v>
      </c>
      <c r="B10" s="147">
        <f aca="true" t="shared" si="0" ref="B10:C17">D10+V10+X10+Z10+AB10+AD10+AF10+AH10+AJ10+AL10+AN10+AP10+AR10+AT10</f>
        <v>45</v>
      </c>
      <c r="C10" s="148">
        <f t="shared" si="0"/>
        <v>23</v>
      </c>
      <c r="D10" s="149">
        <v>9</v>
      </c>
      <c r="E10" s="149">
        <v>5</v>
      </c>
      <c r="F10" s="149">
        <v>8</v>
      </c>
      <c r="G10" s="149">
        <v>5</v>
      </c>
      <c r="H10" s="149">
        <v>0</v>
      </c>
      <c r="I10" s="149">
        <v>0</v>
      </c>
      <c r="J10" s="142">
        <f aca="true" t="shared" si="1" ref="J10:J17">L10+N10+P10+R10+T10</f>
        <v>1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1</v>
      </c>
      <c r="S10" s="149">
        <v>0</v>
      </c>
      <c r="T10" s="149">
        <v>0</v>
      </c>
      <c r="U10" s="149">
        <v>0</v>
      </c>
      <c r="V10" s="149">
        <v>2</v>
      </c>
      <c r="W10" s="149">
        <v>0</v>
      </c>
      <c r="X10" s="149">
        <v>4</v>
      </c>
      <c r="Y10" s="149">
        <v>4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3</v>
      </c>
      <c r="AG10" s="150">
        <v>1</v>
      </c>
      <c r="AH10" s="149">
        <v>21</v>
      </c>
      <c r="AI10" s="151">
        <v>10</v>
      </c>
      <c r="AJ10" s="149">
        <v>3</v>
      </c>
      <c r="AK10" s="150">
        <v>1</v>
      </c>
      <c r="AL10" s="149">
        <v>0</v>
      </c>
      <c r="AM10" s="151">
        <v>0</v>
      </c>
      <c r="AN10" s="149">
        <v>0</v>
      </c>
      <c r="AO10" s="150">
        <v>0</v>
      </c>
      <c r="AP10" s="149">
        <v>0</v>
      </c>
      <c r="AQ10" s="151">
        <v>0</v>
      </c>
      <c r="AR10" s="149">
        <v>1</v>
      </c>
      <c r="AS10" s="150">
        <v>1</v>
      </c>
      <c r="AT10" s="149">
        <v>2</v>
      </c>
      <c r="AU10" s="152">
        <v>1</v>
      </c>
    </row>
    <row r="11" spans="1:47" ht="30" customHeight="1">
      <c r="A11" s="146" t="s">
        <v>37</v>
      </c>
      <c r="B11" s="147">
        <f t="shared" si="0"/>
        <v>49</v>
      </c>
      <c r="C11" s="148">
        <f t="shared" si="0"/>
        <v>25</v>
      </c>
      <c r="D11" s="149">
        <v>13</v>
      </c>
      <c r="E11" s="149">
        <v>9</v>
      </c>
      <c r="F11" s="149">
        <v>13</v>
      </c>
      <c r="G11" s="149">
        <v>9</v>
      </c>
      <c r="H11" s="149">
        <v>0</v>
      </c>
      <c r="I11" s="149">
        <v>0</v>
      </c>
      <c r="J11" s="142">
        <f t="shared" si="1"/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1</v>
      </c>
      <c r="W11" s="149">
        <v>0</v>
      </c>
      <c r="X11" s="149">
        <v>8</v>
      </c>
      <c r="Y11" s="149">
        <v>4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10</v>
      </c>
      <c r="AG11" s="150">
        <v>5</v>
      </c>
      <c r="AH11" s="149">
        <v>12</v>
      </c>
      <c r="AI11" s="151">
        <v>3</v>
      </c>
      <c r="AJ11" s="149">
        <v>4</v>
      </c>
      <c r="AK11" s="150">
        <v>3</v>
      </c>
      <c r="AL11" s="149">
        <v>0</v>
      </c>
      <c r="AM11" s="151">
        <v>0</v>
      </c>
      <c r="AN11" s="149">
        <v>1</v>
      </c>
      <c r="AO11" s="150">
        <v>1</v>
      </c>
      <c r="AP11" s="149">
        <v>0</v>
      </c>
      <c r="AQ11" s="151">
        <v>0</v>
      </c>
      <c r="AR11" s="149">
        <v>0</v>
      </c>
      <c r="AS11" s="150">
        <v>0</v>
      </c>
      <c r="AT11" s="149">
        <v>0</v>
      </c>
      <c r="AU11" s="152">
        <v>0</v>
      </c>
    </row>
    <row r="12" spans="1:47" ht="30" customHeight="1">
      <c r="A12" s="146" t="s">
        <v>39</v>
      </c>
      <c r="B12" s="147">
        <f t="shared" si="0"/>
        <v>30</v>
      </c>
      <c r="C12" s="148">
        <f t="shared" si="0"/>
        <v>12</v>
      </c>
      <c r="D12" s="149">
        <v>9</v>
      </c>
      <c r="E12" s="149">
        <v>5</v>
      </c>
      <c r="F12" s="149">
        <v>9</v>
      </c>
      <c r="G12" s="149">
        <v>5</v>
      </c>
      <c r="H12" s="149">
        <v>0</v>
      </c>
      <c r="I12" s="149">
        <v>0</v>
      </c>
      <c r="J12" s="142">
        <f t="shared" si="1"/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2</v>
      </c>
      <c r="Y12" s="153">
        <v>2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3</v>
      </c>
      <c r="AG12" s="150">
        <v>0</v>
      </c>
      <c r="AH12" s="149">
        <v>9</v>
      </c>
      <c r="AI12" s="151">
        <v>1</v>
      </c>
      <c r="AJ12" s="149">
        <v>7</v>
      </c>
      <c r="AK12" s="150">
        <v>4</v>
      </c>
      <c r="AL12" s="149">
        <v>0</v>
      </c>
      <c r="AM12" s="151">
        <v>0</v>
      </c>
      <c r="AN12" s="149">
        <v>0</v>
      </c>
      <c r="AO12" s="150">
        <v>0</v>
      </c>
      <c r="AP12" s="149">
        <v>0</v>
      </c>
      <c r="AQ12" s="151">
        <v>0</v>
      </c>
      <c r="AR12" s="149">
        <v>0</v>
      </c>
      <c r="AS12" s="150">
        <v>0</v>
      </c>
      <c r="AT12" s="149">
        <v>0</v>
      </c>
      <c r="AU12" s="152">
        <v>0</v>
      </c>
    </row>
    <row r="13" spans="1:47" ht="30" customHeight="1">
      <c r="A13" s="146" t="s">
        <v>41</v>
      </c>
      <c r="B13" s="147">
        <f t="shared" si="0"/>
        <v>41</v>
      </c>
      <c r="C13" s="148">
        <f t="shared" si="0"/>
        <v>21</v>
      </c>
      <c r="D13" s="149">
        <v>20</v>
      </c>
      <c r="E13" s="149">
        <v>11</v>
      </c>
      <c r="F13" s="149">
        <v>16</v>
      </c>
      <c r="G13" s="149">
        <v>8</v>
      </c>
      <c r="H13" s="149">
        <v>0</v>
      </c>
      <c r="I13" s="149">
        <v>0</v>
      </c>
      <c r="J13" s="142">
        <f t="shared" si="1"/>
        <v>2</v>
      </c>
      <c r="K13" s="149">
        <v>3</v>
      </c>
      <c r="L13" s="149">
        <v>0</v>
      </c>
      <c r="M13" s="149">
        <v>0</v>
      </c>
      <c r="N13" s="149">
        <v>0</v>
      </c>
      <c r="O13" s="149">
        <v>0</v>
      </c>
      <c r="P13" s="149">
        <v>1</v>
      </c>
      <c r="Q13" s="149">
        <v>1</v>
      </c>
      <c r="R13" s="149">
        <v>1</v>
      </c>
      <c r="S13" s="149">
        <v>0</v>
      </c>
      <c r="T13" s="149">
        <v>0</v>
      </c>
      <c r="U13" s="149">
        <v>0</v>
      </c>
      <c r="V13" s="149">
        <v>1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3</v>
      </c>
      <c r="AG13" s="150">
        <v>2</v>
      </c>
      <c r="AH13" s="149">
        <v>11</v>
      </c>
      <c r="AI13" s="151">
        <v>3</v>
      </c>
      <c r="AJ13" s="149">
        <v>4</v>
      </c>
      <c r="AK13" s="150">
        <v>3</v>
      </c>
      <c r="AL13" s="149">
        <v>0</v>
      </c>
      <c r="AM13" s="151">
        <v>0</v>
      </c>
      <c r="AN13" s="149">
        <v>1</v>
      </c>
      <c r="AO13" s="150">
        <v>1</v>
      </c>
      <c r="AP13" s="149">
        <v>0</v>
      </c>
      <c r="AQ13" s="151">
        <v>0</v>
      </c>
      <c r="AR13" s="149">
        <v>0</v>
      </c>
      <c r="AS13" s="150">
        <v>0</v>
      </c>
      <c r="AT13" s="149">
        <v>1</v>
      </c>
      <c r="AU13" s="152">
        <v>1</v>
      </c>
    </row>
    <row r="14" spans="1:47" ht="30" customHeight="1">
      <c r="A14" s="146" t="s">
        <v>43</v>
      </c>
      <c r="B14" s="147">
        <f t="shared" si="0"/>
        <v>21</v>
      </c>
      <c r="C14" s="148">
        <f t="shared" si="0"/>
        <v>7</v>
      </c>
      <c r="D14" s="149">
        <v>12</v>
      </c>
      <c r="E14" s="149">
        <v>3</v>
      </c>
      <c r="F14" s="149">
        <v>11</v>
      </c>
      <c r="G14" s="149">
        <v>3</v>
      </c>
      <c r="H14" s="149">
        <v>0</v>
      </c>
      <c r="I14" s="149">
        <v>0</v>
      </c>
      <c r="J14" s="142">
        <f t="shared" si="1"/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1</v>
      </c>
      <c r="Y14" s="149">
        <v>1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1</v>
      </c>
      <c r="AG14" s="150">
        <v>0</v>
      </c>
      <c r="AH14" s="149">
        <v>7</v>
      </c>
      <c r="AI14" s="151">
        <v>3</v>
      </c>
      <c r="AJ14" s="149">
        <v>0</v>
      </c>
      <c r="AK14" s="150">
        <v>0</v>
      </c>
      <c r="AL14" s="149">
        <v>0</v>
      </c>
      <c r="AM14" s="151">
        <v>0</v>
      </c>
      <c r="AN14" s="149">
        <v>0</v>
      </c>
      <c r="AO14" s="150">
        <v>0</v>
      </c>
      <c r="AP14" s="149">
        <v>0</v>
      </c>
      <c r="AQ14" s="151">
        <v>0</v>
      </c>
      <c r="AR14" s="149">
        <v>0</v>
      </c>
      <c r="AS14" s="150">
        <v>0</v>
      </c>
      <c r="AT14" s="149">
        <v>0</v>
      </c>
      <c r="AU14" s="152">
        <v>0</v>
      </c>
    </row>
    <row r="15" spans="1:47" ht="32.25" customHeight="1">
      <c r="A15" s="146" t="s">
        <v>45</v>
      </c>
      <c r="B15" s="147">
        <f t="shared" si="0"/>
        <v>68</v>
      </c>
      <c r="C15" s="148">
        <f t="shared" si="0"/>
        <v>28</v>
      </c>
      <c r="D15" s="149">
        <v>17</v>
      </c>
      <c r="E15" s="149">
        <v>7</v>
      </c>
      <c r="F15" s="149">
        <v>16</v>
      </c>
      <c r="G15" s="149">
        <v>7</v>
      </c>
      <c r="H15" s="149">
        <v>0</v>
      </c>
      <c r="I15" s="149">
        <v>0</v>
      </c>
      <c r="J15" s="142">
        <f t="shared" si="1"/>
        <v>1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49">
        <v>0</v>
      </c>
      <c r="Q15" s="149">
        <v>0</v>
      </c>
      <c r="R15" s="149">
        <v>1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13</v>
      </c>
      <c r="AG15" s="150">
        <v>4</v>
      </c>
      <c r="AH15" s="149">
        <v>28</v>
      </c>
      <c r="AI15" s="151">
        <v>10</v>
      </c>
      <c r="AJ15" s="149">
        <v>8</v>
      </c>
      <c r="AK15" s="150">
        <v>6</v>
      </c>
      <c r="AL15" s="149">
        <v>0</v>
      </c>
      <c r="AM15" s="151">
        <v>0</v>
      </c>
      <c r="AN15" s="149">
        <v>1</v>
      </c>
      <c r="AO15" s="150">
        <v>1</v>
      </c>
      <c r="AP15" s="149">
        <v>0</v>
      </c>
      <c r="AQ15" s="151">
        <v>0</v>
      </c>
      <c r="AR15" s="149">
        <v>0</v>
      </c>
      <c r="AS15" s="150">
        <v>0</v>
      </c>
      <c r="AT15" s="149">
        <v>1</v>
      </c>
      <c r="AU15" s="152">
        <v>0</v>
      </c>
    </row>
    <row r="16" spans="1:47" ht="30" customHeight="1">
      <c r="A16" s="146" t="s">
        <v>111</v>
      </c>
      <c r="B16" s="147">
        <f t="shared" si="0"/>
        <v>54</v>
      </c>
      <c r="C16" s="148">
        <f t="shared" si="0"/>
        <v>27</v>
      </c>
      <c r="D16" s="149">
        <v>27</v>
      </c>
      <c r="E16" s="149">
        <v>13</v>
      </c>
      <c r="F16" s="149">
        <v>24</v>
      </c>
      <c r="G16" s="149">
        <v>13</v>
      </c>
      <c r="H16" s="149">
        <v>0</v>
      </c>
      <c r="I16" s="149">
        <v>0</v>
      </c>
      <c r="J16" s="142">
        <f t="shared" si="1"/>
        <v>1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1</v>
      </c>
      <c r="S16" s="149">
        <v>0</v>
      </c>
      <c r="T16" s="149">
        <v>0</v>
      </c>
      <c r="U16" s="149">
        <v>0</v>
      </c>
      <c r="V16" s="149">
        <v>2</v>
      </c>
      <c r="W16" s="149">
        <v>0</v>
      </c>
      <c r="X16" s="149">
        <v>2</v>
      </c>
      <c r="Y16" s="149">
        <v>1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6</v>
      </c>
      <c r="AG16" s="150">
        <v>3</v>
      </c>
      <c r="AH16" s="149">
        <v>11</v>
      </c>
      <c r="AI16" s="151">
        <v>5</v>
      </c>
      <c r="AJ16" s="149">
        <v>5</v>
      </c>
      <c r="AK16" s="150">
        <v>4</v>
      </c>
      <c r="AL16" s="149">
        <v>0</v>
      </c>
      <c r="AM16" s="151">
        <v>0</v>
      </c>
      <c r="AN16" s="149">
        <v>0</v>
      </c>
      <c r="AO16" s="150">
        <v>0</v>
      </c>
      <c r="AP16" s="149">
        <v>0</v>
      </c>
      <c r="AQ16" s="151">
        <v>0</v>
      </c>
      <c r="AR16" s="149">
        <v>1</v>
      </c>
      <c r="AS16" s="150">
        <v>1</v>
      </c>
      <c r="AT16" s="149">
        <v>0</v>
      </c>
      <c r="AU16" s="152">
        <v>0</v>
      </c>
    </row>
    <row r="17" spans="1:47" ht="30" customHeight="1">
      <c r="A17" s="146" t="s">
        <v>48</v>
      </c>
      <c r="B17" s="147">
        <f t="shared" si="0"/>
        <v>53</v>
      </c>
      <c r="C17" s="148">
        <f t="shared" si="0"/>
        <v>24</v>
      </c>
      <c r="D17" s="149">
        <v>21</v>
      </c>
      <c r="E17" s="149">
        <v>11</v>
      </c>
      <c r="F17" s="149">
        <v>15</v>
      </c>
      <c r="G17" s="149">
        <v>9</v>
      </c>
      <c r="H17" s="149">
        <v>0</v>
      </c>
      <c r="I17" s="149">
        <v>0</v>
      </c>
      <c r="J17" s="142">
        <f t="shared" si="1"/>
        <v>3</v>
      </c>
      <c r="K17" s="149">
        <v>1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3</v>
      </c>
      <c r="S17" s="149">
        <v>2</v>
      </c>
      <c r="T17" s="149">
        <v>0</v>
      </c>
      <c r="U17" s="149">
        <v>0</v>
      </c>
      <c r="V17" s="149">
        <v>0</v>
      </c>
      <c r="W17" s="149">
        <v>0</v>
      </c>
      <c r="X17" s="149">
        <v>4</v>
      </c>
      <c r="Y17" s="153">
        <v>4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4</v>
      </c>
      <c r="AG17" s="150">
        <v>3</v>
      </c>
      <c r="AH17" s="149">
        <v>17</v>
      </c>
      <c r="AI17" s="151">
        <v>1</v>
      </c>
      <c r="AJ17" s="149">
        <v>6</v>
      </c>
      <c r="AK17" s="150">
        <v>5</v>
      </c>
      <c r="AL17" s="149">
        <v>0</v>
      </c>
      <c r="AM17" s="151">
        <v>0</v>
      </c>
      <c r="AN17" s="149">
        <v>0</v>
      </c>
      <c r="AO17" s="150">
        <v>0</v>
      </c>
      <c r="AP17" s="149">
        <v>0</v>
      </c>
      <c r="AQ17" s="151">
        <v>0</v>
      </c>
      <c r="AR17" s="149">
        <v>0</v>
      </c>
      <c r="AS17" s="150">
        <v>0</v>
      </c>
      <c r="AT17" s="149">
        <v>1</v>
      </c>
      <c r="AU17" s="152">
        <v>0</v>
      </c>
    </row>
    <row r="18" spans="1:47" ht="30" customHeight="1" thickBot="1">
      <c r="A18" s="154" t="s">
        <v>50</v>
      </c>
      <c r="B18" s="155">
        <f>B9+B10+B11+B12+B13+B14+B15+B16+B17</f>
        <v>558</v>
      </c>
      <c r="C18" s="156">
        <f aca="true" t="shared" si="2" ref="C18:AU18">C9+C10+C11+C12+C13+C14+C15+C16+C17</f>
        <v>263</v>
      </c>
      <c r="D18" s="157">
        <f t="shared" si="2"/>
        <v>197</v>
      </c>
      <c r="E18" s="157">
        <f t="shared" si="2"/>
        <v>103</v>
      </c>
      <c r="F18" s="157">
        <f t="shared" si="2"/>
        <v>184</v>
      </c>
      <c r="G18" s="157">
        <f t="shared" si="2"/>
        <v>96</v>
      </c>
      <c r="H18" s="157">
        <f t="shared" si="2"/>
        <v>0</v>
      </c>
      <c r="I18" s="157">
        <f t="shared" si="2"/>
        <v>0</v>
      </c>
      <c r="J18" s="157">
        <f t="shared" si="2"/>
        <v>13</v>
      </c>
      <c r="K18" s="157">
        <f t="shared" si="2"/>
        <v>7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t="shared" si="2"/>
        <v>2</v>
      </c>
      <c r="Q18" s="157">
        <f t="shared" si="2"/>
        <v>1</v>
      </c>
      <c r="R18" s="157">
        <f t="shared" si="2"/>
        <v>11</v>
      </c>
      <c r="S18" s="157">
        <f t="shared" si="2"/>
        <v>6</v>
      </c>
      <c r="T18" s="157">
        <f t="shared" si="2"/>
        <v>0</v>
      </c>
      <c r="U18" s="157">
        <f t="shared" si="2"/>
        <v>0</v>
      </c>
      <c r="V18" s="157">
        <f t="shared" si="2"/>
        <v>15</v>
      </c>
      <c r="W18" s="157">
        <f t="shared" si="2"/>
        <v>0</v>
      </c>
      <c r="X18" s="157">
        <f t="shared" si="2"/>
        <v>30</v>
      </c>
      <c r="Y18" s="157">
        <f t="shared" si="2"/>
        <v>23</v>
      </c>
      <c r="Z18" s="157">
        <f t="shared" si="2"/>
        <v>0</v>
      </c>
      <c r="AA18" s="157">
        <f t="shared" si="2"/>
        <v>0</v>
      </c>
      <c r="AB18" s="157">
        <f t="shared" si="2"/>
        <v>0</v>
      </c>
      <c r="AC18" s="157">
        <f t="shared" si="2"/>
        <v>0</v>
      </c>
      <c r="AD18" s="157">
        <f t="shared" si="2"/>
        <v>0</v>
      </c>
      <c r="AE18" s="157">
        <f t="shared" si="2"/>
        <v>0</v>
      </c>
      <c r="AF18" s="157">
        <f t="shared" si="2"/>
        <v>62</v>
      </c>
      <c r="AG18" s="157">
        <f t="shared" si="2"/>
        <v>31</v>
      </c>
      <c r="AH18" s="157">
        <f t="shared" si="2"/>
        <v>173</v>
      </c>
      <c r="AI18" s="157">
        <f t="shared" si="2"/>
        <v>57</v>
      </c>
      <c r="AJ18" s="157">
        <f t="shared" si="2"/>
        <v>54</v>
      </c>
      <c r="AK18" s="157">
        <f t="shared" si="2"/>
        <v>32</v>
      </c>
      <c r="AL18" s="157">
        <f t="shared" si="2"/>
        <v>0</v>
      </c>
      <c r="AM18" s="157">
        <f t="shared" si="2"/>
        <v>0</v>
      </c>
      <c r="AN18" s="157">
        <f t="shared" si="2"/>
        <v>4</v>
      </c>
      <c r="AO18" s="157">
        <f t="shared" si="2"/>
        <v>3</v>
      </c>
      <c r="AP18" s="157">
        <f t="shared" si="2"/>
        <v>3</v>
      </c>
      <c r="AQ18" s="157">
        <f t="shared" si="2"/>
        <v>2</v>
      </c>
      <c r="AR18" s="157">
        <f t="shared" si="2"/>
        <v>7</v>
      </c>
      <c r="AS18" s="157">
        <f t="shared" si="2"/>
        <v>6</v>
      </c>
      <c r="AT18" s="157">
        <f t="shared" si="2"/>
        <v>13</v>
      </c>
      <c r="AU18" s="157">
        <f t="shared" si="2"/>
        <v>6</v>
      </c>
    </row>
  </sheetData>
  <sheetProtection/>
  <mergeCells count="30"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A19">
      <selection activeCell="A4" sqref="A4:P4"/>
    </sheetView>
  </sheetViews>
  <sheetFormatPr defaultColWidth="9.125" defaultRowHeight="12.75"/>
  <cols>
    <col min="1" max="1" width="3.50390625" style="159" customWidth="1"/>
    <col min="2" max="2" width="12.625" style="159" customWidth="1"/>
    <col min="3" max="3" width="9.125" style="159" customWidth="1"/>
    <col min="4" max="25" width="5.625" style="159" customWidth="1"/>
    <col min="26" max="31" width="5.75390625" style="159" customWidth="1"/>
    <col min="32" max="16384" width="9.125" style="159" customWidth="1"/>
  </cols>
  <sheetData>
    <row r="1" spans="1:27" ht="19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31" ht="25.5" customHeight="1">
      <c r="A2" s="367" t="s">
        <v>112</v>
      </c>
      <c r="B2" s="367"/>
      <c r="C2" s="367"/>
      <c r="D2" s="367"/>
      <c r="E2" s="367"/>
      <c r="F2" s="368" t="s">
        <v>113</v>
      </c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</row>
    <row r="3" spans="1:31" ht="12.75" customHeight="1">
      <c r="A3" s="367"/>
      <c r="B3" s="367"/>
      <c r="C3" s="367"/>
      <c r="D3" s="367"/>
      <c r="E3" s="367"/>
      <c r="F3" s="369" t="str">
        <f>'ogolne (7)'!M3</f>
        <v>od 01 lipca 2014 roku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371" t="str">
        <f>'ogolne (7)'!Y3</f>
        <v>do 31 lipca 2014 roku</v>
      </c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</row>
    <row r="4" spans="1:27" ht="12.75" customHeight="1" thickBot="1">
      <c r="A4" s="373" t="s">
        <v>114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</row>
    <row r="5" spans="1:31" ht="25.5" customHeight="1" thickBot="1">
      <c r="A5" s="374" t="s">
        <v>12</v>
      </c>
      <c r="B5" s="377" t="s">
        <v>5</v>
      </c>
      <c r="C5" s="380" t="s">
        <v>6</v>
      </c>
      <c r="D5" s="236" t="s">
        <v>53</v>
      </c>
      <c r="E5" s="237"/>
      <c r="F5" s="383" t="s">
        <v>115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5"/>
    </row>
    <row r="6" spans="1:31" ht="39.75" customHeight="1">
      <c r="A6" s="375"/>
      <c r="B6" s="378"/>
      <c r="C6" s="381"/>
      <c r="D6" s="238"/>
      <c r="E6" s="239"/>
      <c r="F6" s="366" t="s">
        <v>116</v>
      </c>
      <c r="G6" s="365"/>
      <c r="H6" s="346" t="s">
        <v>117</v>
      </c>
      <c r="I6" s="365"/>
      <c r="J6" s="346" t="s">
        <v>118</v>
      </c>
      <c r="K6" s="365"/>
      <c r="L6" s="346" t="s">
        <v>119</v>
      </c>
      <c r="M6" s="365"/>
      <c r="N6" s="346" t="s">
        <v>120</v>
      </c>
      <c r="O6" s="365"/>
      <c r="P6" s="346" t="s">
        <v>121</v>
      </c>
      <c r="Q6" s="365"/>
      <c r="R6" s="346" t="s">
        <v>122</v>
      </c>
      <c r="S6" s="365"/>
      <c r="T6" s="346" t="s">
        <v>123</v>
      </c>
      <c r="U6" s="365"/>
      <c r="V6" s="346" t="s">
        <v>124</v>
      </c>
      <c r="W6" s="365"/>
      <c r="X6" s="346" t="s">
        <v>125</v>
      </c>
      <c r="Y6" s="365"/>
      <c r="Z6" s="346" t="s">
        <v>126</v>
      </c>
      <c r="AA6" s="365"/>
      <c r="AB6" s="346" t="s">
        <v>127</v>
      </c>
      <c r="AC6" s="365"/>
      <c r="AD6" s="346" t="s">
        <v>128</v>
      </c>
      <c r="AE6" s="347"/>
    </row>
    <row r="7" spans="1:31" ht="13.5" customHeight="1" thickBot="1">
      <c r="A7" s="376"/>
      <c r="B7" s="379"/>
      <c r="C7" s="382"/>
      <c r="D7" s="16" t="s">
        <v>30</v>
      </c>
      <c r="E7" s="17" t="s">
        <v>31</v>
      </c>
      <c r="F7" s="16" t="s">
        <v>30</v>
      </c>
      <c r="G7" s="18" t="s">
        <v>31</v>
      </c>
      <c r="H7" s="14" t="s">
        <v>30</v>
      </c>
      <c r="I7" s="18" t="s">
        <v>31</v>
      </c>
      <c r="J7" s="14" t="s">
        <v>30</v>
      </c>
      <c r="K7" s="18" t="s">
        <v>31</v>
      </c>
      <c r="L7" s="14" t="s">
        <v>30</v>
      </c>
      <c r="M7" s="18" t="s">
        <v>31</v>
      </c>
      <c r="N7" s="14" t="s">
        <v>30</v>
      </c>
      <c r="O7" s="18" t="s">
        <v>31</v>
      </c>
      <c r="P7" s="14" t="s">
        <v>30</v>
      </c>
      <c r="Q7" s="18" t="s">
        <v>31</v>
      </c>
      <c r="R7" s="14" t="s">
        <v>30</v>
      </c>
      <c r="S7" s="18" t="s">
        <v>31</v>
      </c>
      <c r="T7" s="14" t="s">
        <v>30</v>
      </c>
      <c r="U7" s="18" t="s">
        <v>31</v>
      </c>
      <c r="V7" s="14" t="s">
        <v>30</v>
      </c>
      <c r="W7" s="18" t="s">
        <v>31</v>
      </c>
      <c r="X7" s="14" t="s">
        <v>30</v>
      </c>
      <c r="Y7" s="18" t="s">
        <v>31</v>
      </c>
      <c r="Z7" s="14" t="s">
        <v>30</v>
      </c>
      <c r="AA7" s="15" t="s">
        <v>31</v>
      </c>
      <c r="AB7" s="19" t="s">
        <v>30</v>
      </c>
      <c r="AC7" s="15" t="s">
        <v>31</v>
      </c>
      <c r="AD7" s="19" t="s">
        <v>30</v>
      </c>
      <c r="AE7" s="17" t="s">
        <v>31</v>
      </c>
    </row>
    <row r="8" spans="1:31" ht="21.75" customHeight="1">
      <c r="A8" s="160">
        <v>1</v>
      </c>
      <c r="B8" s="161" t="s">
        <v>32</v>
      </c>
      <c r="C8" s="162" t="s">
        <v>33</v>
      </c>
      <c r="D8" s="163">
        <f>F8+H8+L8+N8+P8+R8+T8+V8+X8+Z8+J8+AB8+AD8</f>
        <v>186</v>
      </c>
      <c r="E8" s="164">
        <f>G8+I8+M8+O8+Q8+S8+U8+W8+Y8+AA8+K8+AC8+AE8</f>
        <v>95</v>
      </c>
      <c r="F8" s="165">
        <v>36</v>
      </c>
      <c r="G8" s="166">
        <v>20</v>
      </c>
      <c r="H8" s="166">
        <v>3</v>
      </c>
      <c r="I8" s="166">
        <v>1</v>
      </c>
      <c r="J8" s="166">
        <v>17</v>
      </c>
      <c r="K8" s="166">
        <v>13</v>
      </c>
      <c r="L8" s="166">
        <v>0</v>
      </c>
      <c r="M8" s="167">
        <v>0</v>
      </c>
      <c r="N8" s="168">
        <v>0</v>
      </c>
      <c r="O8" s="166">
        <v>0</v>
      </c>
      <c r="P8" s="166">
        <v>1</v>
      </c>
      <c r="Q8" s="166">
        <v>1</v>
      </c>
      <c r="R8" s="166">
        <v>0</v>
      </c>
      <c r="S8" s="166">
        <v>0</v>
      </c>
      <c r="T8" s="166">
        <v>8</v>
      </c>
      <c r="U8" s="166">
        <v>0</v>
      </c>
      <c r="V8" s="166">
        <v>0</v>
      </c>
      <c r="W8" s="166">
        <v>0</v>
      </c>
      <c r="X8" s="166">
        <v>0</v>
      </c>
      <c r="Y8" s="166">
        <v>0</v>
      </c>
      <c r="Z8" s="169">
        <v>10</v>
      </c>
      <c r="AA8" s="170">
        <v>7</v>
      </c>
      <c r="AB8" s="168">
        <v>44</v>
      </c>
      <c r="AC8" s="166">
        <v>26</v>
      </c>
      <c r="AD8" s="166">
        <v>67</v>
      </c>
      <c r="AE8" s="171">
        <v>27</v>
      </c>
    </row>
    <row r="9" spans="1:31" ht="21.75" customHeight="1">
      <c r="A9" s="172">
        <v>2</v>
      </c>
      <c r="B9" s="173" t="s">
        <v>34</v>
      </c>
      <c r="C9" s="174" t="s">
        <v>35</v>
      </c>
      <c r="D9" s="163">
        <f aca="true" t="shared" si="0" ref="D9:E16">F9+H9+L9+N9+P9+R9+T9+V9+X9+Z9+J9+AB9+AD9</f>
        <v>39</v>
      </c>
      <c r="E9" s="164">
        <f t="shared" si="0"/>
        <v>22</v>
      </c>
      <c r="F9" s="175">
        <v>5</v>
      </c>
      <c r="G9" s="176">
        <v>2</v>
      </c>
      <c r="H9" s="176">
        <v>0</v>
      </c>
      <c r="I9" s="176">
        <v>0</v>
      </c>
      <c r="J9" s="176">
        <v>3</v>
      </c>
      <c r="K9" s="176">
        <v>2</v>
      </c>
      <c r="L9" s="176">
        <v>0</v>
      </c>
      <c r="M9" s="177">
        <v>0</v>
      </c>
      <c r="N9" s="178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2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9">
        <v>0</v>
      </c>
      <c r="AA9" s="180">
        <v>0</v>
      </c>
      <c r="AB9" s="178">
        <v>14</v>
      </c>
      <c r="AC9" s="176">
        <v>11</v>
      </c>
      <c r="AD9" s="176">
        <v>15</v>
      </c>
      <c r="AE9" s="181">
        <v>7</v>
      </c>
    </row>
    <row r="10" spans="1:31" ht="21.75" customHeight="1">
      <c r="A10" s="172">
        <v>3</v>
      </c>
      <c r="B10" s="173" t="s">
        <v>37</v>
      </c>
      <c r="C10" s="174" t="s">
        <v>38</v>
      </c>
      <c r="D10" s="163">
        <f t="shared" si="0"/>
        <v>44</v>
      </c>
      <c r="E10" s="164">
        <f t="shared" si="0"/>
        <v>30</v>
      </c>
      <c r="F10" s="175">
        <v>12</v>
      </c>
      <c r="G10" s="176">
        <v>10</v>
      </c>
      <c r="H10" s="176">
        <v>1</v>
      </c>
      <c r="I10" s="176">
        <v>1</v>
      </c>
      <c r="J10" s="176">
        <v>0</v>
      </c>
      <c r="K10" s="176">
        <v>0</v>
      </c>
      <c r="L10" s="176">
        <v>0</v>
      </c>
      <c r="M10" s="177">
        <v>0</v>
      </c>
      <c r="N10" s="178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1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9">
        <v>2</v>
      </c>
      <c r="AA10" s="180">
        <v>1</v>
      </c>
      <c r="AB10" s="178">
        <v>8</v>
      </c>
      <c r="AC10" s="176">
        <v>5</v>
      </c>
      <c r="AD10" s="176">
        <v>20</v>
      </c>
      <c r="AE10" s="181">
        <v>13</v>
      </c>
    </row>
    <row r="11" spans="1:31" ht="21.75" customHeight="1">
      <c r="A11" s="172">
        <v>4</v>
      </c>
      <c r="B11" s="173" t="s">
        <v>39</v>
      </c>
      <c r="C11" s="174" t="s">
        <v>40</v>
      </c>
      <c r="D11" s="163">
        <f t="shared" si="0"/>
        <v>42</v>
      </c>
      <c r="E11" s="164">
        <f t="shared" si="0"/>
        <v>25</v>
      </c>
      <c r="F11" s="175">
        <v>8</v>
      </c>
      <c r="G11" s="176">
        <v>6</v>
      </c>
      <c r="H11" s="176">
        <v>1</v>
      </c>
      <c r="I11" s="176">
        <v>0</v>
      </c>
      <c r="J11" s="176">
        <v>1</v>
      </c>
      <c r="K11" s="176">
        <v>1</v>
      </c>
      <c r="L11" s="176">
        <v>0</v>
      </c>
      <c r="M11" s="177">
        <v>0</v>
      </c>
      <c r="N11" s="178">
        <v>0</v>
      </c>
      <c r="O11" s="176">
        <v>0</v>
      </c>
      <c r="P11" s="176">
        <v>1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9">
        <v>4</v>
      </c>
      <c r="AA11" s="180">
        <v>2</v>
      </c>
      <c r="AB11" s="178">
        <v>10</v>
      </c>
      <c r="AC11" s="176">
        <v>6</v>
      </c>
      <c r="AD11" s="176">
        <v>17</v>
      </c>
      <c r="AE11" s="181">
        <v>10</v>
      </c>
    </row>
    <row r="12" spans="1:31" ht="21.75" customHeight="1">
      <c r="A12" s="172">
        <v>5</v>
      </c>
      <c r="B12" s="173" t="s">
        <v>41</v>
      </c>
      <c r="C12" s="174" t="s">
        <v>42</v>
      </c>
      <c r="D12" s="163">
        <f t="shared" si="0"/>
        <v>49</v>
      </c>
      <c r="E12" s="164">
        <f t="shared" si="0"/>
        <v>35</v>
      </c>
      <c r="F12" s="175">
        <v>17</v>
      </c>
      <c r="G12" s="176">
        <v>14</v>
      </c>
      <c r="H12" s="176">
        <v>2</v>
      </c>
      <c r="I12" s="176">
        <v>0</v>
      </c>
      <c r="J12" s="176">
        <v>6</v>
      </c>
      <c r="K12" s="176">
        <v>6</v>
      </c>
      <c r="L12" s="176">
        <v>0</v>
      </c>
      <c r="M12" s="177">
        <v>0</v>
      </c>
      <c r="N12" s="178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1</v>
      </c>
      <c r="U12" s="176">
        <v>0</v>
      </c>
      <c r="V12" s="176">
        <v>1</v>
      </c>
      <c r="W12" s="176">
        <v>1</v>
      </c>
      <c r="X12" s="176">
        <v>0</v>
      </c>
      <c r="Y12" s="176">
        <v>0</v>
      </c>
      <c r="Z12" s="179">
        <v>2</v>
      </c>
      <c r="AA12" s="180">
        <v>1</v>
      </c>
      <c r="AB12" s="178">
        <v>8</v>
      </c>
      <c r="AC12" s="176">
        <v>7</v>
      </c>
      <c r="AD12" s="176">
        <v>12</v>
      </c>
      <c r="AE12" s="181">
        <v>6</v>
      </c>
    </row>
    <row r="13" spans="1:31" ht="21.75" customHeight="1">
      <c r="A13" s="172">
        <v>6</v>
      </c>
      <c r="B13" s="173" t="s">
        <v>43</v>
      </c>
      <c r="C13" s="174" t="s">
        <v>44</v>
      </c>
      <c r="D13" s="163">
        <f t="shared" si="0"/>
        <v>31</v>
      </c>
      <c r="E13" s="164">
        <f t="shared" si="0"/>
        <v>17</v>
      </c>
      <c r="F13" s="175">
        <v>5</v>
      </c>
      <c r="G13" s="176">
        <v>3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7">
        <v>0</v>
      </c>
      <c r="N13" s="178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9">
        <v>1</v>
      </c>
      <c r="AA13" s="180">
        <v>0</v>
      </c>
      <c r="AB13" s="178">
        <v>7</v>
      </c>
      <c r="AC13" s="176">
        <v>4</v>
      </c>
      <c r="AD13" s="176">
        <v>18</v>
      </c>
      <c r="AE13" s="181">
        <v>10</v>
      </c>
    </row>
    <row r="14" spans="1:31" ht="21.75" customHeight="1">
      <c r="A14" s="172">
        <v>7</v>
      </c>
      <c r="B14" s="173" t="s">
        <v>45</v>
      </c>
      <c r="C14" s="174" t="s">
        <v>46</v>
      </c>
      <c r="D14" s="163">
        <f t="shared" si="0"/>
        <v>70</v>
      </c>
      <c r="E14" s="164">
        <f t="shared" si="0"/>
        <v>36</v>
      </c>
      <c r="F14" s="175">
        <v>9</v>
      </c>
      <c r="G14" s="176">
        <v>5</v>
      </c>
      <c r="H14" s="176">
        <v>1</v>
      </c>
      <c r="I14" s="176">
        <v>0</v>
      </c>
      <c r="J14" s="176">
        <v>5</v>
      </c>
      <c r="K14" s="176">
        <v>5</v>
      </c>
      <c r="L14" s="176">
        <v>0</v>
      </c>
      <c r="M14" s="177">
        <v>0</v>
      </c>
      <c r="N14" s="178">
        <v>0</v>
      </c>
      <c r="O14" s="176">
        <v>0</v>
      </c>
      <c r="P14" s="176">
        <v>1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9">
        <v>6</v>
      </c>
      <c r="AA14" s="180">
        <v>5</v>
      </c>
      <c r="AB14" s="178">
        <v>28</v>
      </c>
      <c r="AC14" s="176">
        <v>17</v>
      </c>
      <c r="AD14" s="176">
        <v>20</v>
      </c>
      <c r="AE14" s="181">
        <v>4</v>
      </c>
    </row>
    <row r="15" spans="1:31" ht="21.75" customHeight="1">
      <c r="A15" s="172">
        <v>8</v>
      </c>
      <c r="B15" s="173" t="s">
        <v>32</v>
      </c>
      <c r="C15" s="174" t="s">
        <v>47</v>
      </c>
      <c r="D15" s="163">
        <f t="shared" si="0"/>
        <v>74</v>
      </c>
      <c r="E15" s="164">
        <f t="shared" si="0"/>
        <v>43</v>
      </c>
      <c r="F15" s="175">
        <v>16</v>
      </c>
      <c r="G15" s="176">
        <v>13</v>
      </c>
      <c r="H15" s="176">
        <v>1</v>
      </c>
      <c r="I15" s="176">
        <v>0</v>
      </c>
      <c r="J15" s="176">
        <v>9</v>
      </c>
      <c r="K15" s="176">
        <v>9</v>
      </c>
      <c r="L15" s="176">
        <v>0</v>
      </c>
      <c r="M15" s="177">
        <v>0</v>
      </c>
      <c r="N15" s="178">
        <v>0</v>
      </c>
      <c r="O15" s="176">
        <v>0</v>
      </c>
      <c r="P15" s="176">
        <v>2</v>
      </c>
      <c r="Q15" s="176">
        <v>2</v>
      </c>
      <c r="R15" s="176">
        <v>0</v>
      </c>
      <c r="S15" s="176">
        <v>0</v>
      </c>
      <c r="T15" s="176">
        <v>1</v>
      </c>
      <c r="U15" s="176">
        <v>0</v>
      </c>
      <c r="V15" s="176">
        <v>1</v>
      </c>
      <c r="W15" s="176">
        <v>1</v>
      </c>
      <c r="X15" s="176">
        <v>0</v>
      </c>
      <c r="Y15" s="176">
        <v>0</v>
      </c>
      <c r="Z15" s="179">
        <v>8</v>
      </c>
      <c r="AA15" s="180">
        <v>5</v>
      </c>
      <c r="AB15" s="178">
        <v>12</v>
      </c>
      <c r="AC15" s="176">
        <v>5</v>
      </c>
      <c r="AD15" s="176">
        <v>24</v>
      </c>
      <c r="AE15" s="181">
        <v>8</v>
      </c>
    </row>
    <row r="16" spans="1:31" ht="21.75" customHeight="1">
      <c r="A16" s="182">
        <v>9</v>
      </c>
      <c r="B16" s="183" t="s">
        <v>48</v>
      </c>
      <c r="C16" s="184" t="s">
        <v>49</v>
      </c>
      <c r="D16" s="163">
        <f t="shared" si="0"/>
        <v>51</v>
      </c>
      <c r="E16" s="164">
        <f t="shared" si="0"/>
        <v>31</v>
      </c>
      <c r="F16" s="185">
        <v>14</v>
      </c>
      <c r="G16" s="186">
        <v>8</v>
      </c>
      <c r="H16" s="186">
        <v>1</v>
      </c>
      <c r="I16" s="186">
        <v>1</v>
      </c>
      <c r="J16" s="186">
        <v>1</v>
      </c>
      <c r="K16" s="186">
        <v>1</v>
      </c>
      <c r="L16" s="186">
        <v>0</v>
      </c>
      <c r="M16" s="187">
        <v>0</v>
      </c>
      <c r="N16" s="178">
        <v>0</v>
      </c>
      <c r="O16" s="17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8">
        <v>1</v>
      </c>
      <c r="AA16" s="189">
        <v>1</v>
      </c>
      <c r="AB16" s="190">
        <v>13</v>
      </c>
      <c r="AC16" s="186">
        <v>10</v>
      </c>
      <c r="AD16" s="186">
        <v>21</v>
      </c>
      <c r="AE16" s="191">
        <v>10</v>
      </c>
    </row>
    <row r="17" spans="1:31" ht="21.75" customHeight="1" thickBot="1">
      <c r="A17" s="348" t="s">
        <v>129</v>
      </c>
      <c r="B17" s="349"/>
      <c r="C17" s="349"/>
      <c r="D17" s="192">
        <f>D8+D9+D10+D11+D12+D13+D14+D15+D16</f>
        <v>586</v>
      </c>
      <c r="E17" s="193">
        <f>E8+E9+E10+E11+E12+E13+E14+E15+E16</f>
        <v>334</v>
      </c>
      <c r="F17" s="194">
        <f aca="true" t="shared" si="1" ref="F17:AE17">F8+F9+F10+F11+F12+F13+F14+F15+F16</f>
        <v>122</v>
      </c>
      <c r="G17" s="194">
        <f t="shared" si="1"/>
        <v>81</v>
      </c>
      <c r="H17" s="194">
        <f t="shared" si="1"/>
        <v>10</v>
      </c>
      <c r="I17" s="194">
        <f t="shared" si="1"/>
        <v>3</v>
      </c>
      <c r="J17" s="194">
        <f>J8+J9+J10+J11+J12+J13+J14+J15+J16</f>
        <v>42</v>
      </c>
      <c r="K17" s="194">
        <f>K8+K9+K10+K11+K12+K13+K14+K15+K16</f>
        <v>37</v>
      </c>
      <c r="L17" s="194">
        <f t="shared" si="1"/>
        <v>0</v>
      </c>
      <c r="M17" s="195">
        <f t="shared" si="1"/>
        <v>0</v>
      </c>
      <c r="N17" s="194">
        <f t="shared" si="1"/>
        <v>0</v>
      </c>
      <c r="O17" s="194">
        <f t="shared" si="1"/>
        <v>0</v>
      </c>
      <c r="P17" s="194">
        <f t="shared" si="1"/>
        <v>5</v>
      </c>
      <c r="Q17" s="194">
        <f t="shared" si="1"/>
        <v>3</v>
      </c>
      <c r="R17" s="194">
        <f t="shared" si="1"/>
        <v>0</v>
      </c>
      <c r="S17" s="194">
        <f t="shared" si="1"/>
        <v>0</v>
      </c>
      <c r="T17" s="194">
        <f t="shared" si="1"/>
        <v>13</v>
      </c>
      <c r="U17" s="194">
        <f t="shared" si="1"/>
        <v>0</v>
      </c>
      <c r="V17" s="194">
        <f t="shared" si="1"/>
        <v>2</v>
      </c>
      <c r="W17" s="194">
        <f t="shared" si="1"/>
        <v>2</v>
      </c>
      <c r="X17" s="194">
        <f t="shared" si="1"/>
        <v>0</v>
      </c>
      <c r="Y17" s="194">
        <f t="shared" si="1"/>
        <v>0</v>
      </c>
      <c r="Z17" s="194">
        <f t="shared" si="1"/>
        <v>34</v>
      </c>
      <c r="AA17" s="194">
        <f t="shared" si="1"/>
        <v>22</v>
      </c>
      <c r="AB17" s="194">
        <f t="shared" si="1"/>
        <v>144</v>
      </c>
      <c r="AC17" s="194">
        <f t="shared" si="1"/>
        <v>91</v>
      </c>
      <c r="AD17" s="194">
        <f t="shared" si="1"/>
        <v>214</v>
      </c>
      <c r="AE17" s="194">
        <f t="shared" si="1"/>
        <v>95</v>
      </c>
    </row>
    <row r="18" ht="30.75" customHeight="1" thickBot="1"/>
    <row r="19" spans="1:23" ht="28.5" customHeight="1">
      <c r="A19" s="350" t="s">
        <v>12</v>
      </c>
      <c r="B19" s="353" t="s">
        <v>5</v>
      </c>
      <c r="C19" s="356" t="s">
        <v>6</v>
      </c>
      <c r="D19" s="359" t="s">
        <v>130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1"/>
    </row>
    <row r="20" spans="1:23" ht="41.25" customHeight="1">
      <c r="A20" s="351"/>
      <c r="B20" s="354"/>
      <c r="C20" s="357"/>
      <c r="D20" s="362" t="s">
        <v>131</v>
      </c>
      <c r="E20" s="363"/>
      <c r="F20" s="343" t="s">
        <v>132</v>
      </c>
      <c r="G20" s="343"/>
      <c r="H20" s="364" t="s">
        <v>133</v>
      </c>
      <c r="I20" s="363"/>
      <c r="J20" s="343" t="s">
        <v>134</v>
      </c>
      <c r="K20" s="343"/>
      <c r="L20" s="343" t="s">
        <v>135</v>
      </c>
      <c r="M20" s="343"/>
      <c r="N20" s="343" t="s">
        <v>136</v>
      </c>
      <c r="O20" s="343"/>
      <c r="P20" s="343" t="s">
        <v>137</v>
      </c>
      <c r="Q20" s="343"/>
      <c r="R20" s="343" t="s">
        <v>138</v>
      </c>
      <c r="S20" s="343"/>
      <c r="T20" s="343" t="s">
        <v>139</v>
      </c>
      <c r="U20" s="344"/>
      <c r="V20" s="343" t="s">
        <v>140</v>
      </c>
      <c r="W20" s="345"/>
    </row>
    <row r="21" spans="1:23" ht="14.25" customHeight="1" thickBot="1">
      <c r="A21" s="352"/>
      <c r="B21" s="355"/>
      <c r="C21" s="358"/>
      <c r="D21" s="16" t="s">
        <v>141</v>
      </c>
      <c r="E21" s="18" t="s">
        <v>31</v>
      </c>
      <c r="F21" s="14" t="s">
        <v>30</v>
      </c>
      <c r="G21" s="18" t="s">
        <v>31</v>
      </c>
      <c r="H21" s="14" t="s">
        <v>30</v>
      </c>
      <c r="I21" s="18" t="s">
        <v>31</v>
      </c>
      <c r="J21" s="14" t="s">
        <v>30</v>
      </c>
      <c r="K21" s="18" t="s">
        <v>31</v>
      </c>
      <c r="L21" s="14" t="s">
        <v>30</v>
      </c>
      <c r="M21" s="18" t="s">
        <v>31</v>
      </c>
      <c r="N21" s="14" t="s">
        <v>30</v>
      </c>
      <c r="O21" s="18" t="s">
        <v>31</v>
      </c>
      <c r="P21" s="14" t="s">
        <v>30</v>
      </c>
      <c r="Q21" s="18" t="s">
        <v>31</v>
      </c>
      <c r="R21" s="14" t="s">
        <v>30</v>
      </c>
      <c r="S21" s="18" t="s">
        <v>31</v>
      </c>
      <c r="T21" s="14" t="s">
        <v>30</v>
      </c>
      <c r="U21" s="18" t="s">
        <v>31</v>
      </c>
      <c r="V21" s="14" t="s">
        <v>30</v>
      </c>
      <c r="W21" s="17" t="s">
        <v>31</v>
      </c>
    </row>
    <row r="22" spans="1:23" ht="21" customHeight="1">
      <c r="A22" s="160">
        <v>1</v>
      </c>
      <c r="B22" s="161" t="s">
        <v>32</v>
      </c>
      <c r="C22" s="196" t="s">
        <v>33</v>
      </c>
      <c r="D22" s="197">
        <v>50</v>
      </c>
      <c r="E22" s="198">
        <v>30</v>
      </c>
      <c r="F22" s="198">
        <v>24</v>
      </c>
      <c r="G22" s="198">
        <v>7</v>
      </c>
      <c r="H22" s="198">
        <v>162</v>
      </c>
      <c r="I22" s="198">
        <v>88</v>
      </c>
      <c r="J22" s="198">
        <v>162</v>
      </c>
      <c r="K22" s="198">
        <v>85</v>
      </c>
      <c r="L22" s="198">
        <v>24</v>
      </c>
      <c r="M22" s="198">
        <v>10</v>
      </c>
      <c r="N22" s="198">
        <v>8</v>
      </c>
      <c r="O22" s="198">
        <v>3</v>
      </c>
      <c r="P22" s="198">
        <v>21</v>
      </c>
      <c r="Q22" s="198">
        <v>10</v>
      </c>
      <c r="R22" s="198">
        <v>14</v>
      </c>
      <c r="S22" s="198">
        <v>5</v>
      </c>
      <c r="T22" s="198">
        <v>24</v>
      </c>
      <c r="U22" s="198">
        <v>14</v>
      </c>
      <c r="V22" s="198">
        <v>13</v>
      </c>
      <c r="W22" s="199">
        <v>9</v>
      </c>
    </row>
    <row r="23" spans="1:23" ht="21" customHeight="1">
      <c r="A23" s="200">
        <v>2</v>
      </c>
      <c r="B23" s="201" t="s">
        <v>34</v>
      </c>
      <c r="C23" s="202" t="s">
        <v>35</v>
      </c>
      <c r="D23" s="203">
        <v>6</v>
      </c>
      <c r="E23" s="204">
        <v>3</v>
      </c>
      <c r="F23" s="204">
        <v>4</v>
      </c>
      <c r="G23" s="204">
        <v>3</v>
      </c>
      <c r="H23" s="204">
        <v>35</v>
      </c>
      <c r="I23" s="204">
        <v>19</v>
      </c>
      <c r="J23" s="204">
        <v>35</v>
      </c>
      <c r="K23" s="204">
        <v>20</v>
      </c>
      <c r="L23" s="204">
        <v>4</v>
      </c>
      <c r="M23" s="204">
        <v>2</v>
      </c>
      <c r="N23" s="204">
        <v>4</v>
      </c>
      <c r="O23" s="204">
        <v>3</v>
      </c>
      <c r="P23" s="204">
        <v>5</v>
      </c>
      <c r="Q23" s="204">
        <v>3</v>
      </c>
      <c r="R23" s="204">
        <v>5</v>
      </c>
      <c r="S23" s="204">
        <v>2</v>
      </c>
      <c r="T23" s="204">
        <v>3</v>
      </c>
      <c r="U23" s="204">
        <v>1</v>
      </c>
      <c r="V23" s="204">
        <v>1</v>
      </c>
      <c r="W23" s="205">
        <v>0</v>
      </c>
    </row>
    <row r="24" spans="1:23" ht="21" customHeight="1">
      <c r="A24" s="200">
        <v>3</v>
      </c>
      <c r="B24" s="201" t="s">
        <v>37</v>
      </c>
      <c r="C24" s="202" t="s">
        <v>38</v>
      </c>
      <c r="D24" s="203">
        <v>12</v>
      </c>
      <c r="E24" s="204">
        <v>10</v>
      </c>
      <c r="F24" s="204">
        <v>7</v>
      </c>
      <c r="G24" s="204">
        <v>4</v>
      </c>
      <c r="H24" s="204">
        <v>37</v>
      </c>
      <c r="I24" s="204">
        <v>26</v>
      </c>
      <c r="J24" s="204">
        <v>39</v>
      </c>
      <c r="K24" s="204">
        <v>27</v>
      </c>
      <c r="L24" s="204">
        <v>5</v>
      </c>
      <c r="M24" s="204">
        <v>3</v>
      </c>
      <c r="N24" s="204">
        <v>3</v>
      </c>
      <c r="O24" s="204">
        <v>3</v>
      </c>
      <c r="P24" s="204">
        <v>9</v>
      </c>
      <c r="Q24" s="204">
        <v>7</v>
      </c>
      <c r="R24" s="204">
        <v>3</v>
      </c>
      <c r="S24" s="204">
        <v>2</v>
      </c>
      <c r="T24" s="204">
        <v>7</v>
      </c>
      <c r="U24" s="204">
        <v>4</v>
      </c>
      <c r="V24" s="204">
        <v>1</v>
      </c>
      <c r="W24" s="205">
        <v>1</v>
      </c>
    </row>
    <row r="25" spans="1:23" ht="21" customHeight="1">
      <c r="A25" s="200">
        <v>4</v>
      </c>
      <c r="B25" s="201" t="s">
        <v>39</v>
      </c>
      <c r="C25" s="202" t="s">
        <v>40</v>
      </c>
      <c r="D25" s="203">
        <v>9</v>
      </c>
      <c r="E25" s="204">
        <v>7</v>
      </c>
      <c r="F25" s="204">
        <v>10</v>
      </c>
      <c r="G25" s="204">
        <v>7</v>
      </c>
      <c r="H25" s="204">
        <v>32</v>
      </c>
      <c r="I25" s="204">
        <v>18</v>
      </c>
      <c r="J25" s="204">
        <v>31</v>
      </c>
      <c r="K25" s="204">
        <v>17</v>
      </c>
      <c r="L25" s="204">
        <v>11</v>
      </c>
      <c r="M25" s="204">
        <v>8</v>
      </c>
      <c r="N25" s="204">
        <v>2</v>
      </c>
      <c r="O25" s="204">
        <v>2</v>
      </c>
      <c r="P25" s="204">
        <v>8</v>
      </c>
      <c r="Q25" s="204">
        <v>5</v>
      </c>
      <c r="R25" s="204">
        <v>5</v>
      </c>
      <c r="S25" s="204">
        <v>2</v>
      </c>
      <c r="T25" s="204">
        <v>3</v>
      </c>
      <c r="U25" s="204">
        <v>3</v>
      </c>
      <c r="V25" s="204">
        <v>1</v>
      </c>
      <c r="W25" s="205">
        <v>0</v>
      </c>
    </row>
    <row r="26" spans="1:23" ht="21" customHeight="1">
      <c r="A26" s="200">
        <v>5</v>
      </c>
      <c r="B26" s="201" t="s">
        <v>41</v>
      </c>
      <c r="C26" s="202" t="s">
        <v>42</v>
      </c>
      <c r="D26" s="203">
        <v>23</v>
      </c>
      <c r="E26" s="204">
        <v>19</v>
      </c>
      <c r="F26" s="204">
        <v>4</v>
      </c>
      <c r="G26" s="204">
        <v>2</v>
      </c>
      <c r="H26" s="204">
        <v>45</v>
      </c>
      <c r="I26" s="204">
        <v>33</v>
      </c>
      <c r="J26" s="204">
        <v>45</v>
      </c>
      <c r="K26" s="204">
        <v>32</v>
      </c>
      <c r="L26" s="204">
        <v>4</v>
      </c>
      <c r="M26" s="204">
        <v>3</v>
      </c>
      <c r="N26" s="204">
        <v>1</v>
      </c>
      <c r="O26" s="204">
        <v>0</v>
      </c>
      <c r="P26" s="204">
        <v>4</v>
      </c>
      <c r="Q26" s="204">
        <v>3</v>
      </c>
      <c r="R26" s="204">
        <v>4</v>
      </c>
      <c r="S26" s="204">
        <v>3</v>
      </c>
      <c r="T26" s="204">
        <v>4</v>
      </c>
      <c r="U26" s="204">
        <v>1</v>
      </c>
      <c r="V26" s="204">
        <v>2</v>
      </c>
      <c r="W26" s="205">
        <v>2</v>
      </c>
    </row>
    <row r="27" spans="1:23" ht="21" customHeight="1">
      <c r="A27" s="200">
        <v>6</v>
      </c>
      <c r="B27" s="201" t="s">
        <v>43</v>
      </c>
      <c r="C27" s="202" t="s">
        <v>44</v>
      </c>
      <c r="D27" s="203">
        <v>5</v>
      </c>
      <c r="E27" s="204">
        <v>3</v>
      </c>
      <c r="F27" s="204">
        <v>12</v>
      </c>
      <c r="G27" s="204">
        <v>5</v>
      </c>
      <c r="H27" s="204">
        <v>19</v>
      </c>
      <c r="I27" s="204">
        <v>12</v>
      </c>
      <c r="J27" s="204">
        <v>21</v>
      </c>
      <c r="K27" s="204">
        <v>11</v>
      </c>
      <c r="L27" s="204">
        <v>10</v>
      </c>
      <c r="M27" s="204">
        <v>6</v>
      </c>
      <c r="N27" s="204">
        <v>1</v>
      </c>
      <c r="O27" s="204">
        <v>0</v>
      </c>
      <c r="P27" s="204">
        <v>8</v>
      </c>
      <c r="Q27" s="204">
        <v>5</v>
      </c>
      <c r="R27" s="204">
        <v>3</v>
      </c>
      <c r="S27" s="204">
        <v>2</v>
      </c>
      <c r="T27" s="204">
        <v>3</v>
      </c>
      <c r="U27" s="204">
        <v>2</v>
      </c>
      <c r="V27" s="204">
        <v>0</v>
      </c>
      <c r="W27" s="205">
        <v>0</v>
      </c>
    </row>
    <row r="28" spans="1:23" ht="21" customHeight="1">
      <c r="A28" s="200">
        <v>7</v>
      </c>
      <c r="B28" s="201" t="s">
        <v>45</v>
      </c>
      <c r="C28" s="202" t="s">
        <v>46</v>
      </c>
      <c r="D28" s="203">
        <v>14</v>
      </c>
      <c r="E28" s="204">
        <v>10</v>
      </c>
      <c r="F28" s="204">
        <v>9</v>
      </c>
      <c r="G28" s="204">
        <v>4</v>
      </c>
      <c r="H28" s="204">
        <v>61</v>
      </c>
      <c r="I28" s="204">
        <v>32</v>
      </c>
      <c r="J28" s="204">
        <v>65</v>
      </c>
      <c r="K28" s="204">
        <v>35</v>
      </c>
      <c r="L28" s="204">
        <v>5</v>
      </c>
      <c r="M28" s="204">
        <v>1</v>
      </c>
      <c r="N28" s="204">
        <v>5</v>
      </c>
      <c r="O28" s="204">
        <v>4</v>
      </c>
      <c r="P28" s="204">
        <v>4</v>
      </c>
      <c r="Q28" s="204">
        <v>3</v>
      </c>
      <c r="R28" s="204">
        <v>5</v>
      </c>
      <c r="S28" s="204">
        <v>3</v>
      </c>
      <c r="T28" s="204">
        <v>14</v>
      </c>
      <c r="U28" s="204">
        <v>5</v>
      </c>
      <c r="V28" s="204">
        <v>1</v>
      </c>
      <c r="W28" s="205">
        <v>0</v>
      </c>
    </row>
    <row r="29" spans="1:23" ht="21" customHeight="1">
      <c r="A29" s="200">
        <v>8</v>
      </c>
      <c r="B29" s="201" t="s">
        <v>32</v>
      </c>
      <c r="C29" s="202" t="s">
        <v>47</v>
      </c>
      <c r="D29" s="203">
        <v>22</v>
      </c>
      <c r="E29" s="204">
        <v>19</v>
      </c>
      <c r="F29" s="204">
        <v>15</v>
      </c>
      <c r="G29" s="204">
        <v>8</v>
      </c>
      <c r="H29" s="204">
        <v>59</v>
      </c>
      <c r="I29" s="204">
        <v>35</v>
      </c>
      <c r="J29" s="204">
        <v>62</v>
      </c>
      <c r="K29" s="204">
        <v>36</v>
      </c>
      <c r="L29" s="204">
        <v>12</v>
      </c>
      <c r="M29" s="204">
        <v>7</v>
      </c>
      <c r="N29" s="204">
        <v>4</v>
      </c>
      <c r="O29" s="204">
        <v>2</v>
      </c>
      <c r="P29" s="204">
        <v>11</v>
      </c>
      <c r="Q29" s="204">
        <v>5</v>
      </c>
      <c r="R29" s="204">
        <v>2</v>
      </c>
      <c r="S29" s="204">
        <v>1</v>
      </c>
      <c r="T29" s="204">
        <v>12</v>
      </c>
      <c r="U29" s="204">
        <v>6</v>
      </c>
      <c r="V29" s="204">
        <v>1</v>
      </c>
      <c r="W29" s="205">
        <v>1</v>
      </c>
    </row>
    <row r="30" spans="1:23" ht="21" customHeight="1" thickBot="1">
      <c r="A30" s="206">
        <v>9</v>
      </c>
      <c r="B30" s="207" t="s">
        <v>48</v>
      </c>
      <c r="C30" s="208" t="s">
        <v>49</v>
      </c>
      <c r="D30" s="209">
        <v>16</v>
      </c>
      <c r="E30" s="210">
        <v>10</v>
      </c>
      <c r="F30" s="210">
        <v>11</v>
      </c>
      <c r="G30" s="210">
        <v>5</v>
      </c>
      <c r="H30" s="210">
        <v>40</v>
      </c>
      <c r="I30" s="210">
        <v>26</v>
      </c>
      <c r="J30" s="210">
        <v>42</v>
      </c>
      <c r="K30" s="210">
        <v>25</v>
      </c>
      <c r="L30" s="210">
        <v>9</v>
      </c>
      <c r="M30" s="210">
        <v>6</v>
      </c>
      <c r="N30" s="210">
        <v>4</v>
      </c>
      <c r="O30" s="210">
        <v>1</v>
      </c>
      <c r="P30" s="210">
        <v>8</v>
      </c>
      <c r="Q30" s="210">
        <v>6</v>
      </c>
      <c r="R30" s="210">
        <v>1</v>
      </c>
      <c r="S30" s="210">
        <v>1</v>
      </c>
      <c r="T30" s="210">
        <v>5</v>
      </c>
      <c r="U30" s="210">
        <v>2</v>
      </c>
      <c r="V30" s="210">
        <v>1</v>
      </c>
      <c r="W30" s="211">
        <v>1</v>
      </c>
    </row>
    <row r="31" spans="1:23" ht="21" customHeight="1" thickBot="1">
      <c r="A31" s="340" t="s">
        <v>68</v>
      </c>
      <c r="B31" s="341"/>
      <c r="C31" s="342"/>
      <c r="D31" s="212">
        <f aca="true" t="shared" si="2" ref="D31:W31">D22+D23+D24+D25+D26+D27+D28+D29+D30</f>
        <v>157</v>
      </c>
      <c r="E31" s="213">
        <f t="shared" si="2"/>
        <v>111</v>
      </c>
      <c r="F31" s="213">
        <f t="shared" si="2"/>
        <v>96</v>
      </c>
      <c r="G31" s="213">
        <f t="shared" si="2"/>
        <v>45</v>
      </c>
      <c r="H31" s="213">
        <f t="shared" si="2"/>
        <v>490</v>
      </c>
      <c r="I31" s="213">
        <f t="shared" si="2"/>
        <v>289</v>
      </c>
      <c r="J31" s="213">
        <f t="shared" si="2"/>
        <v>502</v>
      </c>
      <c r="K31" s="213">
        <f t="shared" si="2"/>
        <v>288</v>
      </c>
      <c r="L31" s="213">
        <f t="shared" si="2"/>
        <v>84</v>
      </c>
      <c r="M31" s="213">
        <f t="shared" si="2"/>
        <v>46</v>
      </c>
      <c r="N31" s="213">
        <f t="shared" si="2"/>
        <v>32</v>
      </c>
      <c r="O31" s="213">
        <f t="shared" si="2"/>
        <v>18</v>
      </c>
      <c r="P31" s="213">
        <f t="shared" si="2"/>
        <v>78</v>
      </c>
      <c r="Q31" s="213">
        <f t="shared" si="2"/>
        <v>47</v>
      </c>
      <c r="R31" s="213">
        <f t="shared" si="2"/>
        <v>42</v>
      </c>
      <c r="S31" s="213">
        <f t="shared" si="2"/>
        <v>21</v>
      </c>
      <c r="T31" s="213">
        <f t="shared" si="2"/>
        <v>75</v>
      </c>
      <c r="U31" s="213">
        <f t="shared" si="2"/>
        <v>38</v>
      </c>
      <c r="V31" s="213">
        <f t="shared" si="2"/>
        <v>21</v>
      </c>
      <c r="W31" s="214">
        <f t="shared" si="2"/>
        <v>14</v>
      </c>
    </row>
    <row r="33" spans="6:11" ht="12.75">
      <c r="F33" s="159">
        <f>F31+H31</f>
        <v>586</v>
      </c>
      <c r="G33" s="159">
        <f>G31+I31</f>
        <v>334</v>
      </c>
      <c r="J33" s="159">
        <f>J31+L31</f>
        <v>586</v>
      </c>
      <c r="K33" s="159">
        <f>K31+M31</f>
        <v>334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A4" sqref="A4:P4"/>
    </sheetView>
  </sheetViews>
  <sheetFormatPr defaultColWidth="9.125" defaultRowHeight="12.75"/>
  <cols>
    <col min="1" max="1" width="4.50390625" style="216" customWidth="1"/>
    <col min="2" max="2" width="13.125" style="216" customWidth="1"/>
    <col min="3" max="3" width="9.125" style="216" customWidth="1"/>
    <col min="4" max="16" width="10.75390625" style="216" customWidth="1"/>
    <col min="17" max="16384" width="9.125" style="216" customWidth="1"/>
  </cols>
  <sheetData>
    <row r="1" spans="1:15" ht="19.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6" s="159" customFormat="1" ht="25.5" customHeight="1">
      <c r="A2" s="391" t="s">
        <v>51</v>
      </c>
      <c r="B2" s="391"/>
      <c r="C2" s="391"/>
      <c r="D2" s="391"/>
      <c r="E2" s="393" t="s">
        <v>142</v>
      </c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5"/>
    </row>
    <row r="3" spans="1:16" s="159" customFormat="1" ht="15.75" customHeight="1">
      <c r="A3" s="392"/>
      <c r="B3" s="392"/>
      <c r="C3" s="392"/>
      <c r="D3" s="392"/>
      <c r="E3" s="396" t="str">
        <f>'ogolne (7)'!M3</f>
        <v>od 01 lipca 2014 roku</v>
      </c>
      <c r="F3" s="397"/>
      <c r="G3" s="397"/>
      <c r="H3" s="397"/>
      <c r="I3" s="397"/>
      <c r="J3" s="398" t="str">
        <f>'ogolne (7)'!Y3</f>
        <v>do 31 lipca 2014 roku</v>
      </c>
      <c r="K3" s="398"/>
      <c r="L3" s="398"/>
      <c r="M3" s="398"/>
      <c r="N3" s="398"/>
      <c r="O3" s="398"/>
      <c r="P3" s="399"/>
    </row>
    <row r="4" spans="1:16" s="159" customFormat="1" ht="13.5" customHeight="1" thickBo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</row>
    <row r="5" spans="1:16" ht="16.5" customHeight="1">
      <c r="A5" s="401" t="s">
        <v>143</v>
      </c>
      <c r="B5" s="402" t="s">
        <v>5</v>
      </c>
      <c r="C5" s="403" t="s">
        <v>144</v>
      </c>
      <c r="D5" s="404" t="s">
        <v>145</v>
      </c>
      <c r="E5" s="406" t="s">
        <v>146</v>
      </c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8"/>
    </row>
    <row r="6" spans="1:16" ht="18" customHeight="1">
      <c r="A6" s="386"/>
      <c r="B6" s="387"/>
      <c r="C6" s="388"/>
      <c r="D6" s="405"/>
      <c r="E6" s="386" t="s">
        <v>147</v>
      </c>
      <c r="F6" s="387"/>
      <c r="G6" s="387" t="s">
        <v>148</v>
      </c>
      <c r="H6" s="387" t="s">
        <v>149</v>
      </c>
      <c r="I6" s="387"/>
      <c r="J6" s="387"/>
      <c r="K6" s="387"/>
      <c r="L6" s="387"/>
      <c r="M6" s="387"/>
      <c r="N6" s="387"/>
      <c r="O6" s="388" t="s">
        <v>150</v>
      </c>
      <c r="P6" s="389" t="s">
        <v>151</v>
      </c>
    </row>
    <row r="7" spans="1:16" ht="63" customHeight="1">
      <c r="A7" s="386"/>
      <c r="B7" s="387"/>
      <c r="C7" s="388"/>
      <c r="D7" s="405"/>
      <c r="E7" s="217" t="s">
        <v>152</v>
      </c>
      <c r="F7" s="218" t="s">
        <v>153</v>
      </c>
      <c r="G7" s="387"/>
      <c r="H7" s="218" t="s">
        <v>154</v>
      </c>
      <c r="I7" s="218" t="s">
        <v>155</v>
      </c>
      <c r="J7" s="218" t="s">
        <v>156</v>
      </c>
      <c r="K7" s="218" t="s">
        <v>90</v>
      </c>
      <c r="L7" s="218" t="s">
        <v>157</v>
      </c>
      <c r="M7" s="218" t="s">
        <v>158</v>
      </c>
      <c r="N7" s="218" t="s">
        <v>159</v>
      </c>
      <c r="O7" s="388"/>
      <c r="P7" s="389"/>
    </row>
    <row r="8" spans="1:16" s="159" customFormat="1" ht="18" customHeight="1">
      <c r="A8" s="160">
        <v>1</v>
      </c>
      <c r="B8" s="161" t="s">
        <v>32</v>
      </c>
      <c r="C8" s="162" t="s">
        <v>33</v>
      </c>
      <c r="D8" s="219">
        <f>E8+F8+H8+I8+J8+K8+L8+M8+N8+O8+P8</f>
        <v>49</v>
      </c>
      <c r="E8" s="220">
        <v>6</v>
      </c>
      <c r="F8" s="221">
        <v>19</v>
      </c>
      <c r="G8" s="221">
        <f>H8+I8+J8+K8+L8+M8+N8</f>
        <v>21</v>
      </c>
      <c r="H8" s="221">
        <v>0</v>
      </c>
      <c r="I8" s="221">
        <v>0</v>
      </c>
      <c r="J8" s="221">
        <v>6</v>
      </c>
      <c r="K8" s="221">
        <v>0</v>
      </c>
      <c r="L8" s="221">
        <v>15</v>
      </c>
      <c r="M8" s="222">
        <v>0</v>
      </c>
      <c r="N8" s="223">
        <v>0</v>
      </c>
      <c r="O8" s="223">
        <v>3</v>
      </c>
      <c r="P8" s="224">
        <v>0</v>
      </c>
    </row>
    <row r="9" spans="1:16" s="159" customFormat="1" ht="18" customHeight="1">
      <c r="A9" s="172">
        <v>2</v>
      </c>
      <c r="B9" s="173" t="s">
        <v>34</v>
      </c>
      <c r="C9" s="174" t="s">
        <v>35</v>
      </c>
      <c r="D9" s="219">
        <f aca="true" t="shared" si="0" ref="D9:D17">E9+F9+H9+I9+J9+K9+L9+M9+N9+O9+P9</f>
        <v>6</v>
      </c>
      <c r="E9" s="175">
        <v>0</v>
      </c>
      <c r="F9" s="176">
        <v>1</v>
      </c>
      <c r="G9" s="176">
        <f aca="true" t="shared" si="1" ref="G9:G17">H9+I9+J9+K9+L9+M9+N9</f>
        <v>4</v>
      </c>
      <c r="H9" s="176">
        <v>0</v>
      </c>
      <c r="I9" s="176">
        <v>0</v>
      </c>
      <c r="J9" s="176">
        <v>0</v>
      </c>
      <c r="K9" s="176">
        <v>0</v>
      </c>
      <c r="L9" s="176">
        <v>4</v>
      </c>
      <c r="M9" s="177">
        <v>0</v>
      </c>
      <c r="N9" s="225">
        <v>0</v>
      </c>
      <c r="O9" s="225">
        <v>1</v>
      </c>
      <c r="P9" s="226">
        <v>0</v>
      </c>
    </row>
    <row r="10" spans="1:16" s="159" customFormat="1" ht="18" customHeight="1">
      <c r="A10" s="172">
        <v>3</v>
      </c>
      <c r="B10" s="173" t="s">
        <v>37</v>
      </c>
      <c r="C10" s="174" t="s">
        <v>38</v>
      </c>
      <c r="D10" s="219">
        <f t="shared" si="0"/>
        <v>5</v>
      </c>
      <c r="E10" s="175">
        <v>0</v>
      </c>
      <c r="F10" s="176">
        <v>4</v>
      </c>
      <c r="G10" s="176">
        <f t="shared" si="1"/>
        <v>1</v>
      </c>
      <c r="H10" s="176">
        <v>0</v>
      </c>
      <c r="I10" s="176">
        <v>0</v>
      </c>
      <c r="J10" s="176">
        <v>0</v>
      </c>
      <c r="K10" s="176">
        <v>0</v>
      </c>
      <c r="L10" s="176">
        <v>1</v>
      </c>
      <c r="M10" s="177">
        <v>0</v>
      </c>
      <c r="N10" s="225">
        <v>0</v>
      </c>
      <c r="O10" s="225">
        <v>0</v>
      </c>
      <c r="P10" s="226">
        <v>0</v>
      </c>
    </row>
    <row r="11" spans="1:16" s="159" customFormat="1" ht="18" customHeight="1">
      <c r="A11" s="172">
        <v>4</v>
      </c>
      <c r="B11" s="173" t="s">
        <v>39</v>
      </c>
      <c r="C11" s="174" t="s">
        <v>40</v>
      </c>
      <c r="D11" s="219">
        <f t="shared" si="0"/>
        <v>2</v>
      </c>
      <c r="E11" s="175">
        <v>0</v>
      </c>
      <c r="F11" s="176">
        <v>1</v>
      </c>
      <c r="G11" s="176">
        <f t="shared" si="1"/>
        <v>1</v>
      </c>
      <c r="H11" s="176">
        <v>0</v>
      </c>
      <c r="I11" s="176">
        <v>0</v>
      </c>
      <c r="J11" s="176">
        <v>0</v>
      </c>
      <c r="K11" s="176">
        <v>0</v>
      </c>
      <c r="L11" s="176">
        <v>1</v>
      </c>
      <c r="M11" s="177">
        <v>0</v>
      </c>
      <c r="N11" s="225">
        <v>0</v>
      </c>
      <c r="O11" s="225">
        <v>0</v>
      </c>
      <c r="P11" s="226">
        <v>0</v>
      </c>
    </row>
    <row r="12" spans="1:16" s="159" customFormat="1" ht="18" customHeight="1">
      <c r="A12" s="172">
        <v>5</v>
      </c>
      <c r="B12" s="173" t="s">
        <v>41</v>
      </c>
      <c r="C12" s="174" t="s">
        <v>42</v>
      </c>
      <c r="D12" s="219">
        <f t="shared" si="0"/>
        <v>17</v>
      </c>
      <c r="E12" s="175">
        <v>1</v>
      </c>
      <c r="F12" s="176">
        <v>14</v>
      </c>
      <c r="G12" s="176">
        <f t="shared" si="1"/>
        <v>2</v>
      </c>
      <c r="H12" s="176">
        <v>0</v>
      </c>
      <c r="I12" s="176">
        <v>0</v>
      </c>
      <c r="J12" s="176">
        <v>1</v>
      </c>
      <c r="K12" s="176">
        <v>0</v>
      </c>
      <c r="L12" s="176">
        <v>1</v>
      </c>
      <c r="M12" s="177">
        <v>0</v>
      </c>
      <c r="N12" s="225">
        <v>0</v>
      </c>
      <c r="O12" s="225">
        <v>0</v>
      </c>
      <c r="P12" s="226">
        <v>0</v>
      </c>
    </row>
    <row r="13" spans="1:27" s="159" customFormat="1" ht="18" customHeight="1">
      <c r="A13" s="172">
        <v>6</v>
      </c>
      <c r="B13" s="173" t="s">
        <v>43</v>
      </c>
      <c r="C13" s="174" t="s">
        <v>44</v>
      </c>
      <c r="D13" s="219">
        <f t="shared" si="0"/>
        <v>4</v>
      </c>
      <c r="E13" s="175">
        <v>0</v>
      </c>
      <c r="F13" s="176">
        <v>1</v>
      </c>
      <c r="G13" s="176">
        <f t="shared" si="1"/>
        <v>3</v>
      </c>
      <c r="H13" s="176">
        <v>0</v>
      </c>
      <c r="I13" s="176">
        <v>0</v>
      </c>
      <c r="J13" s="176">
        <v>0</v>
      </c>
      <c r="K13" s="176">
        <v>0</v>
      </c>
      <c r="L13" s="176">
        <v>3</v>
      </c>
      <c r="M13" s="177">
        <v>0</v>
      </c>
      <c r="N13" s="225">
        <v>0</v>
      </c>
      <c r="O13" s="225">
        <v>0</v>
      </c>
      <c r="P13" s="226">
        <v>0</v>
      </c>
      <c r="Z13" s="159">
        <v>32</v>
      </c>
      <c r="AA13" s="159">
        <v>20</v>
      </c>
    </row>
    <row r="14" spans="1:16" s="159" customFormat="1" ht="18" customHeight="1">
      <c r="A14" s="172">
        <v>7</v>
      </c>
      <c r="B14" s="173" t="s">
        <v>45</v>
      </c>
      <c r="C14" s="174" t="s">
        <v>46</v>
      </c>
      <c r="D14" s="219">
        <f t="shared" si="0"/>
        <v>12</v>
      </c>
      <c r="E14" s="175">
        <v>2</v>
      </c>
      <c r="F14" s="176">
        <v>5</v>
      </c>
      <c r="G14" s="176">
        <f t="shared" si="1"/>
        <v>5</v>
      </c>
      <c r="H14" s="176">
        <v>0</v>
      </c>
      <c r="I14" s="176">
        <v>0</v>
      </c>
      <c r="J14" s="176">
        <v>3</v>
      </c>
      <c r="K14" s="176">
        <v>0</v>
      </c>
      <c r="L14" s="176">
        <v>2</v>
      </c>
      <c r="M14" s="177">
        <v>0</v>
      </c>
      <c r="N14" s="225">
        <v>0</v>
      </c>
      <c r="O14" s="225">
        <v>0</v>
      </c>
      <c r="P14" s="226">
        <v>0</v>
      </c>
    </row>
    <row r="15" spans="1:16" s="159" customFormat="1" ht="18" customHeight="1">
      <c r="A15" s="172">
        <v>8</v>
      </c>
      <c r="B15" s="173" t="s">
        <v>32</v>
      </c>
      <c r="C15" s="174" t="s">
        <v>47</v>
      </c>
      <c r="D15" s="219">
        <f t="shared" si="0"/>
        <v>13</v>
      </c>
      <c r="E15" s="175">
        <v>7</v>
      </c>
      <c r="F15" s="176">
        <v>5</v>
      </c>
      <c r="G15" s="176">
        <f t="shared" si="1"/>
        <v>1</v>
      </c>
      <c r="H15" s="176">
        <v>0</v>
      </c>
      <c r="I15" s="176">
        <v>0</v>
      </c>
      <c r="J15" s="176">
        <v>0</v>
      </c>
      <c r="K15" s="176">
        <v>0</v>
      </c>
      <c r="L15" s="176">
        <v>1</v>
      </c>
      <c r="M15" s="177">
        <v>0</v>
      </c>
      <c r="N15" s="225">
        <v>0</v>
      </c>
      <c r="O15" s="225">
        <v>0</v>
      </c>
      <c r="P15" s="226">
        <v>0</v>
      </c>
    </row>
    <row r="16" spans="1:16" s="159" customFormat="1" ht="18" customHeight="1">
      <c r="A16" s="172">
        <v>9</v>
      </c>
      <c r="B16" s="173" t="s">
        <v>48</v>
      </c>
      <c r="C16" s="174" t="s">
        <v>49</v>
      </c>
      <c r="D16" s="219">
        <f t="shared" si="0"/>
        <v>16</v>
      </c>
      <c r="E16" s="175">
        <v>5</v>
      </c>
      <c r="F16" s="176">
        <v>6</v>
      </c>
      <c r="G16" s="176">
        <f t="shared" si="1"/>
        <v>5</v>
      </c>
      <c r="H16" s="176">
        <v>0</v>
      </c>
      <c r="I16" s="176">
        <v>0</v>
      </c>
      <c r="J16" s="176">
        <v>1</v>
      </c>
      <c r="K16" s="176">
        <v>0</v>
      </c>
      <c r="L16" s="176">
        <v>4</v>
      </c>
      <c r="M16" s="177">
        <v>0</v>
      </c>
      <c r="N16" s="225">
        <v>0</v>
      </c>
      <c r="O16" s="225">
        <v>0</v>
      </c>
      <c r="P16" s="226">
        <v>0</v>
      </c>
    </row>
    <row r="17" spans="1:16" s="159" customFormat="1" ht="18" customHeight="1" thickBot="1">
      <c r="A17" s="160">
        <v>10</v>
      </c>
      <c r="B17" s="161" t="s">
        <v>160</v>
      </c>
      <c r="C17" s="227" t="s">
        <v>161</v>
      </c>
      <c r="D17" s="219">
        <f t="shared" si="0"/>
        <v>24</v>
      </c>
      <c r="E17" s="228">
        <v>0</v>
      </c>
      <c r="F17" s="221">
        <v>22</v>
      </c>
      <c r="G17" s="221">
        <f t="shared" si="1"/>
        <v>2</v>
      </c>
      <c r="H17" s="221">
        <v>0</v>
      </c>
      <c r="I17" s="221">
        <v>0</v>
      </c>
      <c r="J17" s="221">
        <v>0</v>
      </c>
      <c r="K17" s="221">
        <v>0</v>
      </c>
      <c r="L17" s="221">
        <v>2</v>
      </c>
      <c r="M17" s="222">
        <v>0</v>
      </c>
      <c r="N17" s="223">
        <v>0</v>
      </c>
      <c r="O17" s="223">
        <v>0</v>
      </c>
      <c r="P17" s="224">
        <v>0</v>
      </c>
    </row>
    <row r="18" spans="1:16" ht="25.5" customHeight="1" thickBot="1">
      <c r="A18" s="390" t="s">
        <v>129</v>
      </c>
      <c r="B18" s="277"/>
      <c r="C18" s="277"/>
      <c r="D18" s="229">
        <f>D8+D9+D10+D11+D12+D13+D14+D15+D16+D17</f>
        <v>148</v>
      </c>
      <c r="E18" s="229">
        <f aca="true" t="shared" si="2" ref="E18:P18">E8+E9+E10+E11+E12+E13+E14+E15+E16+E17</f>
        <v>21</v>
      </c>
      <c r="F18" s="229">
        <f t="shared" si="2"/>
        <v>78</v>
      </c>
      <c r="G18" s="229">
        <f t="shared" si="2"/>
        <v>45</v>
      </c>
      <c r="H18" s="229">
        <f t="shared" si="2"/>
        <v>0</v>
      </c>
      <c r="I18" s="229">
        <f t="shared" si="2"/>
        <v>0</v>
      </c>
      <c r="J18" s="229">
        <f t="shared" si="2"/>
        <v>11</v>
      </c>
      <c r="K18" s="229">
        <f t="shared" si="2"/>
        <v>0</v>
      </c>
      <c r="L18" s="229">
        <f t="shared" si="2"/>
        <v>34</v>
      </c>
      <c r="M18" s="229">
        <f t="shared" si="2"/>
        <v>0</v>
      </c>
      <c r="N18" s="229">
        <f t="shared" si="2"/>
        <v>0</v>
      </c>
      <c r="O18" s="229">
        <f t="shared" si="2"/>
        <v>4</v>
      </c>
      <c r="P18" s="229">
        <f t="shared" si="2"/>
        <v>0</v>
      </c>
    </row>
    <row r="19" ht="18.75" customHeight="1">
      <c r="E19" s="216">
        <f>E18+F18</f>
        <v>99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  <mergeCell ref="E6:F6"/>
    <mergeCell ref="G6:G7"/>
    <mergeCell ref="H6:N6"/>
    <mergeCell ref="O6:O7"/>
    <mergeCell ref="P6:P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2014-08-06T06:52:18Z</dcterms:created>
  <dcterms:modified xsi:type="dcterms:W3CDTF">2014-08-07T11:52:03Z</dcterms:modified>
  <cp:category/>
  <cp:version/>
  <cp:contentType/>
  <cp:contentStatus/>
</cp:coreProperties>
</file>