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P-Pasywne" sheetId="1" r:id="rId1"/>
    <sheet name="FP-Aktywne" sheetId="2" r:id="rId2"/>
    <sheet name="EFS" sheetId="3" r:id="rId3"/>
  </sheets>
  <definedNames/>
  <calcPr fullCalcOnLoad="1"/>
</workbook>
</file>

<file path=xl/sharedStrings.xml><?xml version="1.0" encoding="utf-8"?>
<sst xmlns="http://schemas.openxmlformats.org/spreadsheetml/2006/main" count="142" uniqueCount="100">
  <si>
    <t>I</t>
  </si>
  <si>
    <t>Formy pasywne</t>
  </si>
  <si>
    <t>Zasiłki dla bezrobotnych</t>
  </si>
  <si>
    <t>Formy aktywne</t>
  </si>
  <si>
    <t>Ogółem</t>
  </si>
  <si>
    <t>Prace interwencyjne</t>
  </si>
  <si>
    <t>Roboty publiczne</t>
  </si>
  <si>
    <t>Szkolenia</t>
  </si>
  <si>
    <t>Staże</t>
  </si>
  <si>
    <t>Przygotowanie zawodowe</t>
  </si>
  <si>
    <t>Jednorazowe środki na rozpoczęcie dział. gospod.</t>
  </si>
  <si>
    <t>Wyposażenie i dop. stanowisk pracy</t>
  </si>
  <si>
    <t>Prace społecznie użyteczne</t>
  </si>
  <si>
    <t>Inne wydatki aktywne*</t>
  </si>
  <si>
    <t>II</t>
  </si>
  <si>
    <t>WYSZCZEGÓLNIENIE</t>
  </si>
  <si>
    <t>III</t>
  </si>
  <si>
    <t>Fundusze strukturalne</t>
  </si>
  <si>
    <t>EFS 2005 Działanie 1.2</t>
  </si>
  <si>
    <t>EFS 2005 Działanie 1.3</t>
  </si>
  <si>
    <t>EFS 2006 Działanie 1.2</t>
  </si>
  <si>
    <t>EFS 2006 Działanie 1.3</t>
  </si>
  <si>
    <t>Pozostałe wydatki</t>
  </si>
  <si>
    <t>IV</t>
  </si>
  <si>
    <t xml:space="preserve">Powiatowy Urząd Pracy w Turku
Wykonanie Funduszu Pracy </t>
  </si>
  <si>
    <t xml:space="preserve">Razem wydatki </t>
  </si>
  <si>
    <t>WYKONANIE 2005
w tys. zł</t>
  </si>
  <si>
    <t>Wydatki fakultatywne</t>
  </si>
  <si>
    <t>*wiersz 9 zawiera wydatki z Art..62,55,45,42 ustawy o promocji zatrudnienia i instytucjach rynku pracy</t>
  </si>
  <si>
    <t xml:space="preserve">    STRUKTURA PODZIAŁU ŚRODKÓW FUNDUSZU PRACY NA ROK 2005</t>
  </si>
  <si>
    <t>Lp.</t>
  </si>
  <si>
    <t>Wyszczególnienie</t>
  </si>
  <si>
    <t>Limit 2005 r.</t>
  </si>
  <si>
    <t>% Limitu</t>
  </si>
  <si>
    <t>Zobowiązania 2004</t>
  </si>
  <si>
    <t>Osoby  2004</t>
  </si>
  <si>
    <t>Limit 2005 
(po odjęciu zobowiązań)</t>
  </si>
  <si>
    <t>Środki zaangażowane na dzień 31.12.2005</t>
  </si>
  <si>
    <t>Środki wolne</t>
  </si>
  <si>
    <t>Osoby zaktywizowane 2005</t>
  </si>
  <si>
    <t>Wykonanie finansowe na dzień 31.12.2005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</si>
  <si>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</si>
  <si>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</si>
  <si>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</si>
  <si>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</si>
  <si>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</si>
  <si>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</si>
  <si>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</si>
  <si>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</si>
  <si>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</si>
  <si>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</si>
  <si>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</si>
  <si>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</si>
  <si>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Prace Interwencyjne</t>
  </si>
  <si>
    <t>Roboty Publiczne</t>
  </si>
  <si>
    <t>w tym "Rowy"</t>
  </si>
  <si>
    <t>w tym "Lepsza droga"</t>
  </si>
  <si>
    <t>w tym "Pierwsza Praca"</t>
  </si>
  <si>
    <t>Jednorazowe środki na rozpoczęcie działalnosci gospod.</t>
  </si>
  <si>
    <t>w tym '"Pierwszy Biznes"</t>
  </si>
  <si>
    <t>Wyposażenie i doposażenie stanowisk pracy</t>
  </si>
  <si>
    <t>Młodociani</t>
  </si>
  <si>
    <t>Pokrycie składek na ubezpieczenie społeczne rolników</t>
  </si>
  <si>
    <t>Wkład własny na 
EFS 2005/2006 Działanie 1.2</t>
  </si>
  <si>
    <t>Wkład własny na 
EFS 2005/2006 Działanie 1.3</t>
  </si>
  <si>
    <t>Refund. kosztów dojazdu</t>
  </si>
  <si>
    <t>OGÓŁEM</t>
  </si>
  <si>
    <t xml:space="preserve"> </t>
  </si>
  <si>
    <t>TABELA do monitorowania finansowego projektu 
"Młodzi na rynku pracy. Aktywizacja zawodowa młodzieży w powiecie tureckim"</t>
  </si>
  <si>
    <t xml:space="preserve">Kategoria wydatków </t>
  </si>
  <si>
    <t>2005</t>
  </si>
  <si>
    <t>2006</t>
  </si>
  <si>
    <t>Limit ogółem</t>
  </si>
  <si>
    <t xml:space="preserve"> liczba osób objętych wsparciem ogółem  </t>
  </si>
  <si>
    <t>Limit 2005</t>
  </si>
  <si>
    <t>Planowana liczba osób</t>
  </si>
  <si>
    <t>Liczba osób objętych wsparciem</t>
  </si>
  <si>
    <t>Wykonanie finansowe na dzień 31.12.2005r.</t>
  </si>
  <si>
    <t>Limit 2006</t>
  </si>
  <si>
    <t>Środki zaangażo-wane na dzień 31.12.2005</t>
  </si>
  <si>
    <t>Staż</t>
  </si>
  <si>
    <t>Szkolenia w tym:</t>
  </si>
  <si>
    <t xml:space="preserve"> koszty szkoleń</t>
  </si>
  <si>
    <t>koszt szkoleń ABC</t>
  </si>
  <si>
    <t>stypendia</t>
  </si>
  <si>
    <t>dojazdy na szkolenia</t>
  </si>
  <si>
    <t>Dotacje</t>
  </si>
  <si>
    <t>Kategoria wydatków</t>
  </si>
  <si>
    <t>TABELA do monitorowania finansowego projektu 
"PracaTwoją szansą - aktywizacja zawodowa długotrwale bezrobotnych w powiecie tureckim"</t>
  </si>
  <si>
    <t>Liczba osób objętych wsparciem ogółem</t>
  </si>
  <si>
    <t>limit 2005</t>
  </si>
  <si>
    <t>Środki zaangażo-wane na dzień 31.12.05</t>
  </si>
  <si>
    <t xml:space="preserve">Prace interwencyjne </t>
  </si>
  <si>
    <t>koszty szkoleń</t>
  </si>
  <si>
    <t>koszt szkoleń (działal. Gospod.)</t>
  </si>
  <si>
    <t>Dodatki 
szkoleniowe</t>
  </si>
  <si>
    <t>Dojazdy:</t>
  </si>
  <si>
    <r>
      <t>LIMIT</t>
    </r>
    <r>
      <rPr>
        <sz val="10"/>
        <rFont val="Arial"/>
        <family val="2"/>
      </rPr>
      <t xml:space="preserve"> 4.259.500zł (FP) + 242.300zł (EFS2004/2005) + 715.500(EFS 2005) = </t>
    </r>
    <r>
      <rPr>
        <b/>
        <sz val="10"/>
        <rFont val="Arial"/>
        <family val="2"/>
      </rPr>
      <t>5.217.300zł.</t>
    </r>
  </si>
  <si>
    <t>pobrane zasiłki - ilość</t>
  </si>
  <si>
    <t>Liczba osób zaktywizowanych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</si>
</sst>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#,##0\ &quot;zł&quot;"/>
    <numFmt numFmtId="170" formatCode="#,##0_ ;\-#,##0\ "/>
    <numFmt numFmtId="171" formatCode="0.0"/>
    <numFmt numFmtId="172" formatCode="#,##0.00\ &quot;zł&quot;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9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9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 shrinkToFit="1"/>
    </xf>
    <xf numFmtId="49" fontId="7" fillId="33" borderId="12" xfId="0" applyNumberFormat="1" applyFont="1" applyFill="1" applyBorder="1" applyAlignment="1">
      <alignment horizontal="center" vertical="center" wrapText="1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42" fontId="11" fillId="0" borderId="17" xfId="58" applyNumberFormat="1" applyFont="1" applyBorder="1" applyAlignment="1">
      <alignment horizontal="right" vertical="center"/>
    </xf>
    <xf numFmtId="10" fontId="12" fillId="0" borderId="17" xfId="58" applyNumberFormat="1" applyFont="1" applyBorder="1" applyAlignment="1">
      <alignment horizontal="right" vertical="center"/>
    </xf>
    <xf numFmtId="42" fontId="12" fillId="0" borderId="17" xfId="58" applyNumberFormat="1" applyFont="1" applyFill="1" applyBorder="1" applyAlignment="1">
      <alignment horizontal="right" vertical="center"/>
    </xf>
    <xf numFmtId="0" fontId="12" fillId="0" borderId="17" xfId="58" applyNumberFormat="1" applyFont="1" applyFill="1" applyBorder="1" applyAlignment="1">
      <alignment horizontal="right" vertical="center"/>
    </xf>
    <xf numFmtId="42" fontId="11" fillId="0" borderId="17" xfId="58" applyNumberFormat="1" applyFont="1" applyFill="1" applyBorder="1" applyAlignment="1">
      <alignment horizontal="center" vertical="center"/>
    </xf>
    <xf numFmtId="166" fontId="0" fillId="0" borderId="17" xfId="58" applyNumberFormat="1" applyFont="1" applyBorder="1" applyAlignment="1">
      <alignment horizontal="right" vertical="center"/>
    </xf>
    <xf numFmtId="42" fontId="12" fillId="0" borderId="18" xfId="0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 shrinkToFit="1"/>
    </xf>
    <xf numFmtId="42" fontId="11" fillId="0" borderId="19" xfId="58" applyNumberFormat="1" applyFont="1" applyBorder="1" applyAlignment="1">
      <alignment horizontal="right" vertical="center"/>
    </xf>
    <xf numFmtId="10" fontId="12" fillId="0" borderId="19" xfId="58" applyNumberFormat="1" applyFont="1" applyBorder="1" applyAlignment="1">
      <alignment horizontal="right" vertical="center"/>
    </xf>
    <xf numFmtId="42" fontId="12" fillId="0" borderId="19" xfId="58" applyNumberFormat="1" applyFont="1" applyFill="1" applyBorder="1" applyAlignment="1">
      <alignment horizontal="right" vertical="center"/>
    </xf>
    <xf numFmtId="0" fontId="12" fillId="0" borderId="19" xfId="58" applyNumberFormat="1" applyFont="1" applyFill="1" applyBorder="1" applyAlignment="1">
      <alignment horizontal="right" vertical="center"/>
    </xf>
    <xf numFmtId="42" fontId="11" fillId="0" borderId="19" xfId="58" applyNumberFormat="1" applyFont="1" applyFill="1" applyBorder="1" applyAlignment="1">
      <alignment horizontal="center" vertical="center"/>
    </xf>
    <xf numFmtId="166" fontId="0" fillId="0" borderId="19" xfId="58" applyNumberFormat="1" applyFont="1" applyBorder="1" applyAlignment="1">
      <alignment horizontal="right" vertical="center"/>
    </xf>
    <xf numFmtId="42" fontId="13" fillId="0" borderId="18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left" vertical="center" shrinkToFit="1"/>
    </xf>
    <xf numFmtId="42" fontId="14" fillId="0" borderId="18" xfId="58" applyNumberFormat="1" applyFont="1" applyBorder="1" applyAlignment="1">
      <alignment horizontal="right" vertical="center"/>
    </xf>
    <xf numFmtId="10" fontId="14" fillId="0" borderId="18" xfId="58" applyNumberFormat="1" applyFont="1" applyBorder="1" applyAlignment="1">
      <alignment horizontal="right" vertical="center"/>
    </xf>
    <xf numFmtId="42" fontId="14" fillId="0" borderId="18" xfId="58" applyNumberFormat="1" applyFont="1" applyFill="1" applyBorder="1" applyAlignment="1">
      <alignment horizontal="right" vertical="center"/>
    </xf>
    <xf numFmtId="0" fontId="14" fillId="0" borderId="18" xfId="58" applyNumberFormat="1" applyFont="1" applyFill="1" applyBorder="1" applyAlignment="1">
      <alignment horizontal="right" vertical="center"/>
    </xf>
    <xf numFmtId="42" fontId="14" fillId="0" borderId="18" xfId="58" applyNumberFormat="1" applyFont="1" applyFill="1" applyBorder="1" applyAlignment="1">
      <alignment horizontal="center" vertical="center"/>
    </xf>
    <xf numFmtId="166" fontId="15" fillId="0" borderId="18" xfId="58" applyNumberFormat="1" applyFont="1" applyBorder="1" applyAlignment="1">
      <alignment horizontal="right" vertical="center"/>
    </xf>
    <xf numFmtId="42" fontId="16" fillId="0" borderId="18" xfId="0" applyNumberFormat="1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66" fontId="0" fillId="0" borderId="19" xfId="58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left" vertical="center" shrinkToFit="1"/>
    </xf>
    <xf numFmtId="42" fontId="16" fillId="0" borderId="18" xfId="58" applyNumberFormat="1" applyFont="1" applyBorder="1" applyAlignment="1">
      <alignment horizontal="right" vertical="center"/>
    </xf>
    <xf numFmtId="10" fontId="16" fillId="0" borderId="18" xfId="58" applyNumberFormat="1" applyFont="1" applyBorder="1" applyAlignment="1">
      <alignment horizontal="right" vertical="center"/>
    </xf>
    <xf numFmtId="42" fontId="16" fillId="0" borderId="18" xfId="58" applyNumberFormat="1" applyFont="1" applyFill="1" applyBorder="1" applyAlignment="1">
      <alignment horizontal="right" vertical="center"/>
    </xf>
    <xf numFmtId="0" fontId="16" fillId="0" borderId="18" xfId="58" applyNumberFormat="1" applyFont="1" applyFill="1" applyBorder="1" applyAlignment="1">
      <alignment horizontal="right" vertical="center"/>
    </xf>
    <xf numFmtId="42" fontId="16" fillId="0" borderId="18" xfId="58" applyNumberFormat="1" applyFont="1" applyFill="1" applyBorder="1" applyAlignment="1">
      <alignment horizontal="center" vertical="center"/>
    </xf>
    <xf numFmtId="166" fontId="17" fillId="0" borderId="18" xfId="58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42" fontId="14" fillId="0" borderId="18" xfId="58" applyNumberFormat="1" applyFont="1" applyBorder="1" applyAlignment="1">
      <alignment horizontal="right" vertical="center"/>
    </xf>
    <xf numFmtId="10" fontId="14" fillId="0" borderId="19" xfId="58" applyNumberFormat="1" applyFont="1" applyBorder="1" applyAlignment="1">
      <alignment horizontal="right" vertical="center"/>
    </xf>
    <xf numFmtId="42" fontId="14" fillId="0" borderId="19" xfId="58" applyNumberFormat="1" applyFont="1" applyFill="1" applyBorder="1" applyAlignment="1">
      <alignment horizontal="right" vertical="center"/>
    </xf>
    <xf numFmtId="0" fontId="14" fillId="0" borderId="19" xfId="58" applyNumberFormat="1" applyFont="1" applyFill="1" applyBorder="1" applyAlignment="1">
      <alignment horizontal="right" vertical="center"/>
    </xf>
    <xf numFmtId="42" fontId="18" fillId="0" borderId="19" xfId="58" applyNumberFormat="1" applyFont="1" applyFill="1" applyBorder="1" applyAlignment="1">
      <alignment horizontal="center" vertical="center"/>
    </xf>
    <xf numFmtId="166" fontId="15" fillId="0" borderId="19" xfId="58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vertical="center" wrapText="1" shrinkToFit="1"/>
    </xf>
    <xf numFmtId="42" fontId="11" fillId="0" borderId="18" xfId="58" applyNumberFormat="1" applyFont="1" applyBorder="1" applyAlignment="1">
      <alignment horizontal="right" vertical="center"/>
    </xf>
    <xf numFmtId="10" fontId="12" fillId="0" borderId="18" xfId="58" applyNumberFormat="1" applyFont="1" applyBorder="1" applyAlignment="1">
      <alignment horizontal="right" vertical="center"/>
    </xf>
    <xf numFmtId="42" fontId="12" fillId="0" borderId="18" xfId="58" applyNumberFormat="1" applyFont="1" applyFill="1" applyBorder="1" applyAlignment="1">
      <alignment horizontal="right" vertical="center"/>
    </xf>
    <xf numFmtId="0" fontId="12" fillId="0" borderId="18" xfId="58" applyNumberFormat="1" applyFont="1" applyFill="1" applyBorder="1" applyAlignment="1">
      <alignment horizontal="right" vertical="center"/>
    </xf>
    <xf numFmtId="42" fontId="11" fillId="0" borderId="18" xfId="58" applyNumberFormat="1" applyFont="1" applyFill="1" applyBorder="1" applyAlignment="1">
      <alignment horizontal="center" vertical="center"/>
    </xf>
    <xf numFmtId="166" fontId="0" fillId="0" borderId="18" xfId="5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left" vertical="center" wrapText="1" shrinkToFit="1"/>
    </xf>
    <xf numFmtId="42" fontId="11" fillId="34" borderId="19" xfId="58" applyNumberFormat="1" applyFont="1" applyFill="1" applyBorder="1" applyAlignment="1">
      <alignment horizontal="right" vertical="center"/>
    </xf>
    <xf numFmtId="10" fontId="12" fillId="34" borderId="19" xfId="58" applyNumberFormat="1" applyFont="1" applyFill="1" applyBorder="1" applyAlignment="1">
      <alignment horizontal="right" vertical="center"/>
    </xf>
    <xf numFmtId="42" fontId="12" fillId="34" borderId="19" xfId="58" applyNumberFormat="1" applyFont="1" applyFill="1" applyBorder="1" applyAlignment="1">
      <alignment horizontal="right" vertical="center"/>
    </xf>
    <xf numFmtId="0" fontId="12" fillId="34" borderId="18" xfId="58" applyNumberFormat="1" applyFont="1" applyFill="1" applyBorder="1" applyAlignment="1">
      <alignment horizontal="right" vertical="center"/>
    </xf>
    <xf numFmtId="166" fontId="11" fillId="34" borderId="19" xfId="58" applyNumberFormat="1" applyFont="1" applyFill="1" applyBorder="1" applyAlignment="1">
      <alignment horizontal="center" vertical="center"/>
    </xf>
    <xf numFmtId="166" fontId="0" fillId="34" borderId="19" xfId="58" applyNumberFormat="1" applyFont="1" applyFill="1" applyBorder="1" applyAlignment="1">
      <alignment horizontal="right" vertical="center"/>
    </xf>
    <xf numFmtId="42" fontId="12" fillId="34" borderId="19" xfId="0" applyNumberFormat="1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shrinkToFit="1"/>
    </xf>
    <xf numFmtId="0" fontId="12" fillId="34" borderId="19" xfId="58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42" fontId="11" fillId="0" borderId="22" xfId="58" applyNumberFormat="1" applyFont="1" applyFill="1" applyBorder="1" applyAlignment="1">
      <alignment horizontal="right" vertical="center"/>
    </xf>
    <xf numFmtId="10" fontId="12" fillId="0" borderId="22" xfId="58" applyNumberFormat="1" applyFont="1" applyFill="1" applyBorder="1" applyAlignment="1">
      <alignment horizontal="right" vertical="center"/>
    </xf>
    <xf numFmtId="42" fontId="12" fillId="0" borderId="22" xfId="58" applyNumberFormat="1" applyFont="1" applyFill="1" applyBorder="1" applyAlignment="1">
      <alignment horizontal="right" vertical="center"/>
    </xf>
    <xf numFmtId="0" fontId="12" fillId="0" borderId="22" xfId="58" applyNumberFormat="1" applyFont="1" applyFill="1" applyBorder="1" applyAlignment="1">
      <alignment horizontal="right" vertical="center"/>
    </xf>
    <xf numFmtId="166" fontId="11" fillId="0" borderId="22" xfId="58" applyNumberFormat="1" applyFont="1" applyFill="1" applyBorder="1" applyAlignment="1">
      <alignment horizontal="center" vertical="center"/>
    </xf>
    <xf numFmtId="166" fontId="0" fillId="0" borderId="22" xfId="58" applyNumberFormat="1" applyFont="1" applyFill="1" applyBorder="1" applyAlignment="1">
      <alignment horizontal="right" vertical="center"/>
    </xf>
    <xf numFmtId="42" fontId="12" fillId="35" borderId="19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>
      <alignment horizontal="left" vertical="center" shrinkToFit="1"/>
    </xf>
    <xf numFmtId="42" fontId="11" fillId="33" borderId="27" xfId="0" applyNumberFormat="1" applyFont="1" applyFill="1" applyBorder="1" applyAlignment="1">
      <alignment horizontal="center" vertical="center" shrinkToFit="1"/>
    </xf>
    <xf numFmtId="9" fontId="11" fillId="33" borderId="27" xfId="0" applyNumberFormat="1" applyFont="1" applyFill="1" applyBorder="1" applyAlignment="1">
      <alignment horizontal="center" vertical="center" shrinkToFit="1"/>
    </xf>
    <xf numFmtId="1" fontId="11" fillId="33" borderId="11" xfId="0" applyNumberFormat="1" applyFont="1" applyFill="1" applyBorder="1" applyAlignment="1">
      <alignment horizontal="center" vertical="center" shrinkToFit="1"/>
    </xf>
    <xf numFmtId="42" fontId="11" fillId="33" borderId="11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42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6" borderId="27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7" fillId="36" borderId="29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shrinkToFit="1"/>
    </xf>
    <xf numFmtId="49" fontId="22" fillId="0" borderId="32" xfId="0" applyNumberFormat="1" applyFont="1" applyFill="1" applyBorder="1" applyAlignment="1">
      <alignment horizontal="center" vertical="center" shrinkToFit="1"/>
    </xf>
    <xf numFmtId="49" fontId="22" fillId="0" borderId="13" xfId="0" applyNumberFormat="1" applyFont="1" applyFill="1" applyBorder="1" applyAlignment="1">
      <alignment horizontal="center" vertical="center" shrinkToFit="1"/>
    </xf>
    <xf numFmtId="49" fontId="22" fillId="33" borderId="14" xfId="0" applyNumberFormat="1" applyFont="1" applyFill="1" applyBorder="1" applyAlignment="1">
      <alignment horizontal="center" vertical="center" shrinkToFit="1"/>
    </xf>
    <xf numFmtId="49" fontId="22" fillId="0" borderId="33" xfId="0" applyNumberFormat="1" applyFont="1" applyFill="1" applyBorder="1" applyAlignment="1">
      <alignment horizontal="center" vertical="center" shrinkToFit="1"/>
    </xf>
    <xf numFmtId="49" fontId="22" fillId="0" borderId="34" xfId="0" applyNumberFormat="1" applyFont="1" applyFill="1" applyBorder="1" applyAlignment="1">
      <alignment horizontal="center" vertical="center" shrinkToFit="1"/>
    </xf>
    <xf numFmtId="49" fontId="22" fillId="0" borderId="35" xfId="0" applyNumberFormat="1" applyFont="1" applyFill="1" applyBorder="1" applyAlignment="1">
      <alignment horizontal="center" vertical="center" shrinkToFit="1"/>
    </xf>
    <xf numFmtId="49" fontId="22" fillId="36" borderId="14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18" fillId="37" borderId="18" xfId="0" applyFont="1" applyFill="1" applyBorder="1" applyAlignment="1">
      <alignment horizontal="left" vertical="center" shrinkToFit="1"/>
    </xf>
    <xf numFmtId="44" fontId="7" fillId="0" borderId="36" xfId="58" applyNumberFormat="1" applyFont="1" applyBorder="1" applyAlignment="1">
      <alignment horizontal="center" vertical="center" shrinkToFit="1"/>
    </xf>
    <xf numFmtId="0" fontId="7" fillId="0" borderId="20" xfId="58" applyNumberFormat="1" applyFont="1" applyBorder="1" applyAlignment="1">
      <alignment horizontal="center" vertical="center" shrinkToFit="1"/>
    </xf>
    <xf numFmtId="44" fontId="7" fillId="33" borderId="18" xfId="58" applyNumberFormat="1" applyFont="1" applyFill="1" applyBorder="1" applyAlignment="1">
      <alignment horizontal="center" vertical="center" shrinkToFit="1"/>
    </xf>
    <xf numFmtId="0" fontId="7" fillId="0" borderId="37" xfId="58" applyNumberFormat="1" applyFont="1" applyBorder="1" applyAlignment="1">
      <alignment horizontal="center" vertical="center" shrinkToFit="1"/>
    </xf>
    <xf numFmtId="0" fontId="7" fillId="0" borderId="10" xfId="58" applyNumberFormat="1" applyFont="1" applyBorder="1" applyAlignment="1">
      <alignment horizontal="center" vertical="center" shrinkToFit="1"/>
    </xf>
    <xf numFmtId="172" fontId="21" fillId="0" borderId="38" xfId="0" applyNumberFormat="1" applyFont="1" applyFill="1" applyBorder="1" applyAlignment="1">
      <alignment horizontal="center" vertical="center" shrinkToFit="1"/>
    </xf>
    <xf numFmtId="166" fontId="21" fillId="36" borderId="18" xfId="58" applyNumberFormat="1" applyFont="1" applyFill="1" applyBorder="1" applyAlignment="1">
      <alignment horizontal="center" vertical="center" shrinkToFit="1"/>
    </xf>
    <xf numFmtId="0" fontId="21" fillId="0" borderId="37" xfId="58" applyNumberFormat="1" applyFont="1" applyBorder="1" applyAlignment="1">
      <alignment horizontal="center" vertical="center" shrinkToFit="1"/>
    </xf>
    <xf numFmtId="0" fontId="21" fillId="0" borderId="10" xfId="58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9" fillId="37" borderId="14" xfId="0" applyFont="1" applyFill="1" applyBorder="1" applyAlignment="1">
      <alignment horizontal="left" vertical="center"/>
    </xf>
    <xf numFmtId="44" fontId="7" fillId="0" borderId="36" xfId="58" applyNumberFormat="1" applyFont="1" applyBorder="1" applyAlignment="1">
      <alignment horizontal="center" vertical="center"/>
    </xf>
    <xf numFmtId="0" fontId="7" fillId="0" borderId="18" xfId="58" applyNumberFormat="1" applyFont="1" applyBorder="1" applyAlignment="1">
      <alignment horizontal="center" vertical="center"/>
    </xf>
    <xf numFmtId="44" fontId="7" fillId="33" borderId="18" xfId="58" applyNumberFormat="1" applyFont="1" applyFill="1" applyBorder="1" applyAlignment="1">
      <alignment horizontal="center" vertical="center"/>
    </xf>
    <xf numFmtId="0" fontId="7" fillId="0" borderId="39" xfId="58" applyNumberFormat="1" applyFont="1" applyBorder="1" applyAlignment="1">
      <alignment horizontal="center" vertical="center"/>
    </xf>
    <xf numFmtId="0" fontId="7" fillId="0" borderId="10" xfId="58" applyNumberFormat="1" applyFont="1" applyBorder="1" applyAlignment="1">
      <alignment horizontal="center" vertical="center"/>
    </xf>
    <xf numFmtId="172" fontId="21" fillId="0" borderId="36" xfId="58" applyNumberFormat="1" applyFont="1" applyBorder="1" applyAlignment="1">
      <alignment horizontal="center" vertical="center"/>
    </xf>
    <xf numFmtId="166" fontId="21" fillId="36" borderId="18" xfId="58" applyNumberFormat="1" applyFont="1" applyFill="1" applyBorder="1" applyAlignment="1">
      <alignment horizontal="center" vertical="center"/>
    </xf>
    <xf numFmtId="0" fontId="21" fillId="0" borderId="39" xfId="58" applyNumberFormat="1" applyFont="1" applyBorder="1" applyAlignment="1">
      <alignment horizontal="center" vertical="center"/>
    </xf>
    <xf numFmtId="0" fontId="21" fillId="0" borderId="10" xfId="58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44" fontId="9" fillId="0" borderId="40" xfId="58" applyNumberFormat="1" applyFont="1" applyBorder="1" applyAlignment="1">
      <alignment horizontal="center" vertical="center"/>
    </xf>
    <xf numFmtId="0" fontId="9" fillId="0" borderId="21" xfId="58" applyNumberFormat="1" applyFont="1" applyBorder="1" applyAlignment="1">
      <alignment horizontal="center" vertical="center"/>
    </xf>
    <xf numFmtId="44" fontId="9" fillId="33" borderId="19" xfId="58" applyNumberFormat="1" applyFont="1" applyFill="1" applyBorder="1" applyAlignment="1">
      <alignment horizontal="center" vertical="center"/>
    </xf>
    <xf numFmtId="0" fontId="9" fillId="0" borderId="41" xfId="58" applyNumberFormat="1" applyFont="1" applyBorder="1" applyAlignment="1">
      <alignment horizontal="center" vertical="center"/>
    </xf>
    <xf numFmtId="0" fontId="9" fillId="0" borderId="42" xfId="58" applyNumberFormat="1" applyFont="1" applyBorder="1" applyAlignment="1">
      <alignment horizontal="center" vertical="center"/>
    </xf>
    <xf numFmtId="172" fontId="24" fillId="0" borderId="43" xfId="0" applyNumberFormat="1" applyFont="1" applyBorder="1" applyAlignment="1">
      <alignment horizontal="center" vertical="center"/>
    </xf>
    <xf numFmtId="166" fontId="24" fillId="36" borderId="19" xfId="58" applyNumberFormat="1" applyFont="1" applyFill="1" applyBorder="1" applyAlignment="1">
      <alignment horizontal="center" vertical="center"/>
    </xf>
    <xf numFmtId="0" fontId="24" fillId="0" borderId="41" xfId="58" applyNumberFormat="1" applyFont="1" applyBorder="1" applyAlignment="1">
      <alignment horizontal="center" vertical="center"/>
    </xf>
    <xf numFmtId="0" fontId="24" fillId="0" borderId="42" xfId="58" applyNumberFormat="1" applyFont="1" applyBorder="1" applyAlignment="1">
      <alignment horizontal="center" vertical="center"/>
    </xf>
    <xf numFmtId="0" fontId="19" fillId="37" borderId="22" xfId="0" applyFont="1" applyFill="1" applyBorder="1" applyAlignment="1">
      <alignment horizontal="left" vertical="center"/>
    </xf>
    <xf numFmtId="44" fontId="7" fillId="0" borderId="40" xfId="58" applyNumberFormat="1" applyFont="1" applyBorder="1" applyAlignment="1">
      <alignment horizontal="center" vertical="center"/>
    </xf>
    <xf numFmtId="0" fontId="7" fillId="0" borderId="21" xfId="58" applyNumberFormat="1" applyFont="1" applyBorder="1" applyAlignment="1">
      <alignment horizontal="center" vertical="center"/>
    </xf>
    <xf numFmtId="44" fontId="7" fillId="33" borderId="19" xfId="58" applyNumberFormat="1" applyFont="1" applyFill="1" applyBorder="1" applyAlignment="1">
      <alignment horizontal="center" vertical="center"/>
    </xf>
    <xf numFmtId="0" fontId="7" fillId="0" borderId="41" xfId="58" applyNumberFormat="1" applyFont="1" applyBorder="1" applyAlignment="1">
      <alignment horizontal="center" vertical="center"/>
    </xf>
    <xf numFmtId="0" fontId="7" fillId="0" borderId="42" xfId="58" applyNumberFormat="1" applyFont="1" applyBorder="1" applyAlignment="1">
      <alignment horizontal="center" vertical="center"/>
    </xf>
    <xf numFmtId="172" fontId="21" fillId="0" borderId="43" xfId="0" applyNumberFormat="1" applyFont="1" applyBorder="1" applyAlignment="1">
      <alignment horizontal="center" vertical="center"/>
    </xf>
    <xf numFmtId="166" fontId="21" fillId="36" borderId="19" xfId="58" applyNumberFormat="1" applyFont="1" applyFill="1" applyBorder="1" applyAlignment="1">
      <alignment horizontal="center" vertical="center"/>
    </xf>
    <xf numFmtId="0" fontId="21" fillId="0" borderId="41" xfId="58" applyNumberFormat="1" applyFont="1" applyBorder="1" applyAlignment="1">
      <alignment horizontal="center" vertical="center"/>
    </xf>
    <xf numFmtId="0" fontId="21" fillId="0" borderId="42" xfId="58" applyNumberFormat="1" applyFont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44" fontId="7" fillId="34" borderId="45" xfId="58" applyNumberFormat="1" applyFont="1" applyFill="1" applyBorder="1" applyAlignment="1">
      <alignment horizontal="center" vertical="center"/>
    </xf>
    <xf numFmtId="0" fontId="7" fillId="34" borderId="45" xfId="58" applyNumberFormat="1" applyFont="1" applyFill="1" applyBorder="1" applyAlignment="1">
      <alignment horizontal="center" vertical="center"/>
    </xf>
    <xf numFmtId="44" fontId="7" fillId="33" borderId="45" xfId="58" applyNumberFormat="1" applyFont="1" applyFill="1" applyBorder="1" applyAlignment="1">
      <alignment horizontal="center" vertical="center"/>
    </xf>
    <xf numFmtId="0" fontId="7" fillId="33" borderId="45" xfId="58" applyNumberFormat="1" applyFont="1" applyFill="1" applyBorder="1" applyAlignment="1">
      <alignment horizontal="center" vertical="center"/>
    </xf>
    <xf numFmtId="172" fontId="21" fillId="33" borderId="11" xfId="58" applyNumberFormat="1" applyFont="1" applyFill="1" applyBorder="1" applyAlignment="1">
      <alignment horizontal="center" vertical="center"/>
    </xf>
    <xf numFmtId="166" fontId="21" fillId="36" borderId="11" xfId="58" applyNumberFormat="1" applyFont="1" applyFill="1" applyBorder="1" applyAlignment="1">
      <alignment horizontal="center" vertical="center"/>
    </xf>
    <xf numFmtId="0" fontId="21" fillId="36" borderId="46" xfId="58" applyNumberFormat="1" applyFont="1" applyFill="1" applyBorder="1" applyAlignment="1">
      <alignment horizontal="center" vertical="center"/>
    </xf>
    <xf numFmtId="0" fontId="21" fillId="36" borderId="45" xfId="58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22" fillId="0" borderId="47" xfId="0" applyNumberFormat="1" applyFont="1" applyFill="1" applyBorder="1" applyAlignment="1">
      <alignment horizontal="center" vertical="center" shrinkToFit="1"/>
    </xf>
    <xf numFmtId="49" fontId="22" fillId="0" borderId="48" xfId="0" applyNumberFormat="1" applyFont="1" applyFill="1" applyBorder="1" applyAlignment="1">
      <alignment horizontal="center" vertical="center" shrinkToFit="1"/>
    </xf>
    <xf numFmtId="49" fontId="22" fillId="0" borderId="49" xfId="0" applyNumberFormat="1" applyFont="1" applyFill="1" applyBorder="1" applyAlignment="1">
      <alignment horizontal="center" vertical="center" shrinkToFit="1"/>
    </xf>
    <xf numFmtId="49" fontId="22" fillId="33" borderId="31" xfId="0" applyNumberFormat="1" applyFont="1" applyFill="1" applyBorder="1" applyAlignment="1">
      <alignment horizontal="center" vertical="center" shrinkToFit="1"/>
    </xf>
    <xf numFmtId="49" fontId="22" fillId="0" borderId="50" xfId="0" applyNumberFormat="1" applyFont="1" applyFill="1" applyBorder="1" applyAlignment="1">
      <alignment horizontal="center" vertical="center" shrinkToFit="1"/>
    </xf>
    <xf numFmtId="49" fontId="22" fillId="36" borderId="31" xfId="0" applyNumberFormat="1" applyFont="1" applyFill="1" applyBorder="1" applyAlignment="1">
      <alignment horizontal="center" vertical="center" shrinkToFit="1"/>
    </xf>
    <xf numFmtId="0" fontId="18" fillId="37" borderId="51" xfId="0" applyFont="1" applyFill="1" applyBorder="1" applyAlignment="1">
      <alignment horizontal="left" vertical="center" wrapText="1"/>
    </xf>
    <xf numFmtId="44" fontId="21" fillId="0" borderId="10" xfId="58" applyNumberFormat="1" applyFont="1" applyBorder="1" applyAlignment="1">
      <alignment horizontal="center" vertical="center" shrinkToFit="1"/>
    </xf>
    <xf numFmtId="0" fontId="21" fillId="0" borderId="38" xfId="58" applyNumberFormat="1" applyFont="1" applyBorder="1" applyAlignment="1">
      <alignment horizontal="center" vertical="center" shrinkToFit="1"/>
    </xf>
    <xf numFmtId="44" fontId="21" fillId="33" borderId="18" xfId="0" applyNumberFormat="1" applyFont="1" applyFill="1" applyBorder="1" applyAlignment="1">
      <alignment horizontal="center" vertical="center" shrinkToFit="1"/>
    </xf>
    <xf numFmtId="0" fontId="21" fillId="0" borderId="20" xfId="58" applyNumberFormat="1" applyFont="1" applyBorder="1" applyAlignment="1">
      <alignment horizontal="center" vertical="center" shrinkToFit="1"/>
    </xf>
    <xf numFmtId="0" fontId="21" fillId="0" borderId="18" xfId="58" applyNumberFormat="1" applyFont="1" applyBorder="1" applyAlignment="1">
      <alignment horizontal="center" vertical="center" shrinkToFit="1"/>
    </xf>
    <xf numFmtId="172" fontId="21" fillId="0" borderId="20" xfId="0" applyNumberFormat="1" applyFont="1" applyFill="1" applyBorder="1" applyAlignment="1">
      <alignment horizontal="center" vertical="center" shrinkToFit="1"/>
    </xf>
    <xf numFmtId="166" fontId="21" fillId="36" borderId="18" xfId="58" applyNumberFormat="1" applyFont="1" applyFill="1" applyBorder="1" applyAlignment="1">
      <alignment horizontal="right" vertical="center" shrinkToFit="1"/>
    </xf>
    <xf numFmtId="0" fontId="19" fillId="37" borderId="51" xfId="0" applyFont="1" applyFill="1" applyBorder="1" applyAlignment="1">
      <alignment horizontal="left" vertical="center" wrapText="1"/>
    </xf>
    <xf numFmtId="44" fontId="21" fillId="0" borderId="10" xfId="58" applyNumberFormat="1" applyFont="1" applyBorder="1" applyAlignment="1">
      <alignment horizontal="center" vertical="center"/>
    </xf>
    <xf numFmtId="0" fontId="21" fillId="0" borderId="38" xfId="58" applyNumberFormat="1" applyFont="1" applyBorder="1" applyAlignment="1">
      <alignment horizontal="center" vertical="center"/>
    </xf>
    <xf numFmtId="44" fontId="21" fillId="33" borderId="18" xfId="0" applyNumberFormat="1" applyFont="1" applyFill="1" applyBorder="1" applyAlignment="1">
      <alignment horizontal="center" vertical="center"/>
    </xf>
    <xf numFmtId="0" fontId="21" fillId="0" borderId="20" xfId="58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172" fontId="21" fillId="0" borderId="20" xfId="0" applyNumberFormat="1" applyFont="1" applyBorder="1" applyAlignment="1">
      <alignment horizontal="center" vertical="center"/>
    </xf>
    <xf numFmtId="166" fontId="21" fillId="36" borderId="18" xfId="58" applyNumberFormat="1" applyFont="1" applyFill="1" applyBorder="1" applyAlignment="1">
      <alignment horizontal="center" vertical="center" wrapText="1"/>
    </xf>
    <xf numFmtId="0" fontId="19" fillId="37" borderId="51" xfId="0" applyFont="1" applyFill="1" applyBorder="1" applyAlignment="1">
      <alignment horizontal="left" vertical="center"/>
    </xf>
    <xf numFmtId="44" fontId="21" fillId="33" borderId="18" xfId="58" applyNumberFormat="1" applyFont="1" applyFill="1" applyBorder="1" applyAlignment="1">
      <alignment horizontal="center" vertical="center"/>
    </xf>
    <xf numFmtId="0" fontId="21" fillId="0" borderId="18" xfId="58" applyNumberFormat="1" applyFont="1" applyBorder="1" applyAlignment="1">
      <alignment horizontal="center" vertical="center"/>
    </xf>
    <xf numFmtId="172" fontId="21" fillId="0" borderId="20" xfId="58" applyNumberFormat="1" applyFont="1" applyBorder="1" applyAlignment="1">
      <alignment horizontal="center" vertical="center"/>
    </xf>
    <xf numFmtId="166" fontId="21" fillId="36" borderId="18" xfId="58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44" fontId="24" fillId="0" borderId="10" xfId="58" applyNumberFormat="1" applyFont="1" applyBorder="1" applyAlignment="1">
      <alignment horizontal="center" vertical="center"/>
    </xf>
    <xf numFmtId="0" fontId="24" fillId="0" borderId="38" xfId="58" applyNumberFormat="1" applyFont="1" applyBorder="1" applyAlignment="1">
      <alignment horizontal="center" vertical="center"/>
    </xf>
    <xf numFmtId="44" fontId="24" fillId="33" borderId="18" xfId="0" applyNumberFormat="1" applyFont="1" applyFill="1" applyBorder="1" applyAlignment="1">
      <alignment horizontal="center" vertical="center"/>
    </xf>
    <xf numFmtId="0" fontId="24" fillId="0" borderId="20" xfId="58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172" fontId="24" fillId="0" borderId="20" xfId="0" applyNumberFormat="1" applyFont="1" applyBorder="1" applyAlignment="1">
      <alignment horizontal="center" vertical="center"/>
    </xf>
    <xf numFmtId="166" fontId="24" fillId="36" borderId="18" xfId="58" applyNumberFormat="1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vertical="center" wrapText="1"/>
    </xf>
    <xf numFmtId="0" fontId="24" fillId="0" borderId="51" xfId="0" applyFont="1" applyBorder="1" applyAlignment="1">
      <alignment vertical="center"/>
    </xf>
    <xf numFmtId="44" fontId="25" fillId="0" borderId="10" xfId="58" applyNumberFormat="1" applyFont="1" applyBorder="1" applyAlignment="1">
      <alignment horizontal="center" vertical="center"/>
    </xf>
    <xf numFmtId="0" fontId="25" fillId="0" borderId="38" xfId="58" applyNumberFormat="1" applyFont="1" applyBorder="1" applyAlignment="1">
      <alignment horizontal="center" vertical="center"/>
    </xf>
    <xf numFmtId="44" fontId="25" fillId="33" borderId="18" xfId="0" applyNumberFormat="1" applyFont="1" applyFill="1" applyBorder="1" applyAlignment="1">
      <alignment horizontal="center" vertical="center"/>
    </xf>
    <xf numFmtId="0" fontId="25" fillId="0" borderId="20" xfId="58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72" fontId="25" fillId="0" borderId="20" xfId="0" applyNumberFormat="1" applyFont="1" applyBorder="1" applyAlignment="1">
      <alignment horizontal="center" vertical="center"/>
    </xf>
    <xf numFmtId="166" fontId="25" fillId="36" borderId="18" xfId="58" applyNumberFormat="1" applyFont="1" applyFill="1" applyBorder="1" applyAlignment="1">
      <alignment horizontal="right" vertical="center"/>
    </xf>
    <xf numFmtId="0" fontId="21" fillId="33" borderId="52" xfId="0" applyFont="1" applyFill="1" applyBorder="1" applyAlignment="1">
      <alignment horizontal="left" vertical="center"/>
    </xf>
    <xf numFmtId="44" fontId="21" fillId="34" borderId="53" xfId="58" applyNumberFormat="1" applyFont="1" applyFill="1" applyBorder="1" applyAlignment="1">
      <alignment horizontal="center" vertical="center"/>
    </xf>
    <xf numFmtId="0" fontId="21" fillId="34" borderId="54" xfId="58" applyNumberFormat="1" applyFont="1" applyFill="1" applyBorder="1" applyAlignment="1">
      <alignment horizontal="center" vertical="center"/>
    </xf>
    <xf numFmtId="44" fontId="21" fillId="33" borderId="22" xfId="58" applyNumberFormat="1" applyFont="1" applyFill="1" applyBorder="1" applyAlignment="1">
      <alignment horizontal="center" vertical="center"/>
    </xf>
    <xf numFmtId="0" fontId="21" fillId="33" borderId="55" xfId="58" applyNumberFormat="1" applyFont="1" applyFill="1" applyBorder="1" applyAlignment="1">
      <alignment horizontal="center" vertical="center"/>
    </xf>
    <xf numFmtId="0" fontId="21" fillId="33" borderId="22" xfId="58" applyNumberFormat="1" applyFont="1" applyFill="1" applyBorder="1" applyAlignment="1">
      <alignment horizontal="center" vertical="center"/>
    </xf>
    <xf numFmtId="172" fontId="21" fillId="33" borderId="55" xfId="58" applyNumberFormat="1" applyFont="1" applyFill="1" applyBorder="1" applyAlignment="1">
      <alignment horizontal="center" vertical="center"/>
    </xf>
    <xf numFmtId="166" fontId="21" fillId="36" borderId="22" xfId="58" applyNumberFormat="1" applyFont="1" applyFill="1" applyBorder="1" applyAlignment="1">
      <alignment horizontal="center" vertical="center"/>
    </xf>
    <xf numFmtId="0" fontId="21" fillId="36" borderId="55" xfId="58" applyNumberFormat="1" applyFont="1" applyFill="1" applyBorder="1" applyAlignment="1">
      <alignment horizontal="center" vertical="center"/>
    </xf>
    <xf numFmtId="0" fontId="21" fillId="36" borderId="22" xfId="58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wrapText="1"/>
    </xf>
    <xf numFmtId="49" fontId="7" fillId="36" borderId="56" xfId="0" applyNumberFormat="1" applyFont="1" applyFill="1" applyBorder="1" applyAlignment="1">
      <alignment horizontal="center" vertical="center" wrapText="1"/>
    </xf>
    <xf numFmtId="166" fontId="21" fillId="0" borderId="57" xfId="58" applyNumberFormat="1" applyFont="1" applyBorder="1" applyAlignment="1">
      <alignment horizontal="center" vertical="center" shrinkToFit="1"/>
    </xf>
    <xf numFmtId="166" fontId="21" fillId="0" borderId="57" xfId="58" applyNumberFormat="1" applyFont="1" applyBorder="1" applyAlignment="1">
      <alignment horizontal="center" vertical="center"/>
    </xf>
    <xf numFmtId="166" fontId="24" fillId="0" borderId="58" xfId="58" applyNumberFormat="1" applyFont="1" applyBorder="1" applyAlignment="1">
      <alignment horizontal="center" vertical="center"/>
    </xf>
    <xf numFmtId="166" fontId="21" fillId="0" borderId="58" xfId="58" applyNumberFormat="1" applyFont="1" applyBorder="1" applyAlignment="1">
      <alignment horizontal="center" vertical="center"/>
    </xf>
    <xf numFmtId="166" fontId="21" fillId="36" borderId="59" xfId="58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 shrinkToFit="1"/>
    </xf>
    <xf numFmtId="166" fontId="21" fillId="0" borderId="36" xfId="58" applyNumberFormat="1" applyFont="1" applyBorder="1" applyAlignment="1">
      <alignment horizontal="center" vertical="center" shrinkToFit="1"/>
    </xf>
    <xf numFmtId="166" fontId="21" fillId="0" borderId="36" xfId="58" applyNumberFormat="1" applyFont="1" applyBorder="1" applyAlignment="1">
      <alignment horizontal="center" vertical="center"/>
    </xf>
    <xf numFmtId="166" fontId="24" fillId="0" borderId="36" xfId="58" applyNumberFormat="1" applyFont="1" applyBorder="1" applyAlignment="1">
      <alignment horizontal="center" vertical="center"/>
    </xf>
    <xf numFmtId="166" fontId="25" fillId="0" borderId="36" xfId="58" applyNumberFormat="1" applyFont="1" applyBorder="1" applyAlignment="1">
      <alignment horizontal="center" vertical="center"/>
    </xf>
    <xf numFmtId="166" fontId="21" fillId="36" borderId="61" xfId="58" applyNumberFormat="1" applyFont="1" applyFill="1" applyBorder="1" applyAlignment="1">
      <alignment horizontal="center" vertical="center"/>
    </xf>
    <xf numFmtId="166" fontId="15" fillId="0" borderId="18" xfId="58" applyNumberFormat="1" applyFont="1" applyFill="1" applyBorder="1" applyAlignment="1">
      <alignment horizontal="right" vertical="center"/>
    </xf>
    <xf numFmtId="166" fontId="17" fillId="0" borderId="18" xfId="58" applyNumberFormat="1" applyFont="1" applyFill="1" applyBorder="1" applyAlignment="1">
      <alignment horizontal="right" vertical="center"/>
    </xf>
    <xf numFmtId="166" fontId="15" fillId="0" borderId="19" xfId="58" applyNumberFormat="1" applyFont="1" applyFill="1" applyBorder="1" applyAlignment="1">
      <alignment horizontal="right" vertical="center"/>
    </xf>
    <xf numFmtId="166" fontId="0" fillId="0" borderId="18" xfId="58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0" fontId="2" fillId="35" borderId="38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3" borderId="38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34" borderId="19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7" fillId="37" borderId="62" xfId="0" applyNumberFormat="1" applyFont="1" applyFill="1" applyBorder="1" applyAlignment="1">
      <alignment horizontal="center" vertical="center" wrapText="1"/>
    </xf>
    <xf numFmtId="0" fontId="1" fillId="37" borderId="63" xfId="0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6" borderId="44" xfId="0" applyNumberFormat="1" applyFont="1" applyFill="1" applyBorder="1" applyAlignment="1">
      <alignment horizontal="center" vertical="center"/>
    </xf>
    <xf numFmtId="49" fontId="7" fillId="36" borderId="45" xfId="0" applyNumberFormat="1" applyFont="1" applyFill="1" applyBorder="1" applyAlignment="1">
      <alignment horizontal="center" vertical="center"/>
    </xf>
    <xf numFmtId="49" fontId="7" fillId="36" borderId="59" xfId="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0</xdr:col>
      <xdr:colOff>1009650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152400</xdr:rowOff>
    </xdr:from>
    <xdr:to>
      <xdr:col>0</xdr:col>
      <xdr:colOff>1019175</xdr:colOff>
      <xdr:row>16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624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23.8515625" style="0" customWidth="1"/>
    <col min="5" max="5" width="19.28125" style="0" customWidth="1"/>
  </cols>
  <sheetData>
    <row r="1" spans="1:5" ht="12.75">
      <c r="A1" s="270" t="s">
        <v>24</v>
      </c>
      <c r="B1" s="271"/>
      <c r="C1" s="271"/>
      <c r="D1" s="271"/>
      <c r="E1" s="271"/>
    </row>
    <row r="2" spans="1:5" ht="32.25" customHeight="1">
      <c r="A2" s="272"/>
      <c r="B2" s="272"/>
      <c r="C2" s="272"/>
      <c r="D2" s="272"/>
      <c r="E2" s="272"/>
    </row>
    <row r="3" spans="1:5" ht="34.5" customHeight="1">
      <c r="A3" s="1"/>
      <c r="B3" s="1"/>
      <c r="C3" s="2" t="s">
        <v>15</v>
      </c>
      <c r="D3" s="3" t="s">
        <v>26</v>
      </c>
      <c r="E3" s="266" t="s">
        <v>98</v>
      </c>
    </row>
    <row r="4" spans="1:5" ht="19.5" customHeight="1">
      <c r="A4" s="281" t="s">
        <v>0</v>
      </c>
      <c r="B4" s="280" t="s">
        <v>1</v>
      </c>
      <c r="C4" s="280"/>
      <c r="D4" s="246"/>
      <c r="E4" s="246"/>
    </row>
    <row r="5" spans="1:5" ht="19.5" customHeight="1">
      <c r="A5" s="281"/>
      <c r="B5" s="246">
        <v>1</v>
      </c>
      <c r="C5" s="246" t="s">
        <v>2</v>
      </c>
      <c r="D5" s="247">
        <v>7368.2</v>
      </c>
      <c r="E5" s="268">
        <v>10974</v>
      </c>
    </row>
    <row r="6" spans="1:5" ht="19.5" customHeight="1">
      <c r="A6" s="273" t="s">
        <v>4</v>
      </c>
      <c r="B6" s="274"/>
      <c r="C6" s="275"/>
      <c r="D6" s="248">
        <v>7368.2</v>
      </c>
      <c r="E6" s="268">
        <f>SUM(E5)</f>
        <v>10974</v>
      </c>
    </row>
    <row r="7" spans="1:5" ht="30.75" customHeight="1">
      <c r="A7" s="281" t="s">
        <v>14</v>
      </c>
      <c r="B7" s="280" t="s">
        <v>3</v>
      </c>
      <c r="C7" s="280"/>
      <c r="D7" s="247"/>
      <c r="E7" s="269" t="s">
        <v>99</v>
      </c>
    </row>
    <row r="8" spans="1:5" ht="19.5" customHeight="1">
      <c r="A8" s="281"/>
      <c r="B8" s="246">
        <v>1</v>
      </c>
      <c r="C8" s="246" t="s">
        <v>5</v>
      </c>
      <c r="D8" s="247">
        <v>376.8</v>
      </c>
      <c r="E8" s="268">
        <v>128</v>
      </c>
    </row>
    <row r="9" spans="1:5" ht="19.5" customHeight="1">
      <c r="A9" s="281"/>
      <c r="B9" s="246">
        <v>2</v>
      </c>
      <c r="C9" s="246" t="s">
        <v>6</v>
      </c>
      <c r="D9" s="247">
        <v>602.2</v>
      </c>
      <c r="E9" s="268">
        <v>146</v>
      </c>
    </row>
    <row r="10" spans="1:5" ht="19.5" customHeight="1">
      <c r="A10" s="281"/>
      <c r="B10" s="246">
        <v>3</v>
      </c>
      <c r="C10" s="246" t="s">
        <v>7</v>
      </c>
      <c r="D10" s="247">
        <v>284.8</v>
      </c>
      <c r="E10" s="268">
        <v>244</v>
      </c>
    </row>
    <row r="11" spans="1:5" ht="19.5" customHeight="1">
      <c r="A11" s="281"/>
      <c r="B11" s="246">
        <v>4</v>
      </c>
      <c r="C11" s="246" t="s">
        <v>8</v>
      </c>
      <c r="D11" s="247">
        <v>766.2</v>
      </c>
      <c r="E11" s="268">
        <v>181</v>
      </c>
    </row>
    <row r="12" spans="1:5" ht="22.5" customHeight="1">
      <c r="A12" s="281"/>
      <c r="B12" s="246">
        <v>5</v>
      </c>
      <c r="C12" s="246" t="s">
        <v>9</v>
      </c>
      <c r="D12" s="247">
        <v>971.4</v>
      </c>
      <c r="E12" s="268">
        <v>263</v>
      </c>
    </row>
    <row r="13" spans="1:5" ht="25.5">
      <c r="A13" s="281"/>
      <c r="B13" s="246">
        <v>6</v>
      </c>
      <c r="C13" s="249" t="s">
        <v>10</v>
      </c>
      <c r="D13" s="247">
        <v>563.5</v>
      </c>
      <c r="E13" s="268">
        <v>54</v>
      </c>
    </row>
    <row r="14" spans="1:5" ht="25.5">
      <c r="A14" s="281"/>
      <c r="B14" s="246">
        <v>7</v>
      </c>
      <c r="C14" s="249" t="s">
        <v>11</v>
      </c>
      <c r="D14" s="247">
        <v>91.5</v>
      </c>
      <c r="E14" s="268">
        <v>14</v>
      </c>
    </row>
    <row r="15" spans="1:5" ht="19.5" customHeight="1">
      <c r="A15" s="281"/>
      <c r="B15" s="246">
        <v>8</v>
      </c>
      <c r="C15" s="246" t="s">
        <v>12</v>
      </c>
      <c r="D15" s="247">
        <v>0</v>
      </c>
      <c r="E15" s="268">
        <v>0</v>
      </c>
    </row>
    <row r="16" spans="1:5" ht="19.5" customHeight="1">
      <c r="A16" s="281"/>
      <c r="B16" s="246">
        <v>9</v>
      </c>
      <c r="C16" s="246" t="s">
        <v>13</v>
      </c>
      <c r="D16" s="247">
        <v>375</v>
      </c>
      <c r="E16" s="268">
        <v>342</v>
      </c>
    </row>
    <row r="17" spans="1:5" ht="19.5" customHeight="1">
      <c r="A17" s="276" t="s">
        <v>4</v>
      </c>
      <c r="B17" s="277"/>
      <c r="C17" s="278"/>
      <c r="D17" s="248">
        <v>4031.4</v>
      </c>
      <c r="E17" s="268">
        <f>SUM(E8:E16)</f>
        <v>1372</v>
      </c>
    </row>
    <row r="18" spans="1:5" ht="19.5" customHeight="1">
      <c r="A18" s="281" t="s">
        <v>16</v>
      </c>
      <c r="B18" s="280" t="s">
        <v>17</v>
      </c>
      <c r="C18" s="280"/>
      <c r="D18" s="247"/>
      <c r="E18" s="268"/>
    </row>
    <row r="19" spans="1:5" ht="19.5" customHeight="1">
      <c r="A19" s="281"/>
      <c r="B19" s="246">
        <v>1</v>
      </c>
      <c r="C19" s="246" t="s">
        <v>18</v>
      </c>
      <c r="D19" s="247">
        <v>526.5</v>
      </c>
      <c r="E19" s="268">
        <v>181</v>
      </c>
    </row>
    <row r="20" spans="1:5" ht="19.5" customHeight="1">
      <c r="A20" s="281"/>
      <c r="B20" s="246">
        <v>2</v>
      </c>
      <c r="C20" s="246" t="s">
        <v>19</v>
      </c>
      <c r="D20" s="247">
        <v>654.2</v>
      </c>
      <c r="E20" s="268">
        <v>162</v>
      </c>
    </row>
    <row r="21" spans="1:5" ht="19.5" customHeight="1">
      <c r="A21" s="281"/>
      <c r="B21" s="246">
        <v>3</v>
      </c>
      <c r="C21" s="246" t="s">
        <v>20</v>
      </c>
      <c r="D21" s="247">
        <v>0</v>
      </c>
      <c r="E21" s="268">
        <v>0</v>
      </c>
    </row>
    <row r="22" spans="1:5" ht="19.5" customHeight="1">
      <c r="A22" s="281"/>
      <c r="B22" s="246">
        <v>4</v>
      </c>
      <c r="C22" s="246" t="s">
        <v>21</v>
      </c>
      <c r="D22" s="247">
        <v>0</v>
      </c>
      <c r="E22" s="268">
        <v>0</v>
      </c>
    </row>
    <row r="23" spans="1:5" ht="19.5" customHeight="1">
      <c r="A23" s="279" t="s">
        <v>4</v>
      </c>
      <c r="B23" s="279"/>
      <c r="C23" s="279"/>
      <c r="D23" s="248">
        <v>1180.7</v>
      </c>
      <c r="E23" s="268">
        <f>SUM(E19:E22)</f>
        <v>343</v>
      </c>
    </row>
    <row r="24" spans="1:5" ht="19.5" customHeight="1">
      <c r="A24" s="287" t="s">
        <v>23</v>
      </c>
      <c r="B24" s="280" t="s">
        <v>22</v>
      </c>
      <c r="C24" s="280"/>
      <c r="D24" s="247"/>
      <c r="E24" s="268"/>
    </row>
    <row r="25" spans="1:5" ht="19.5" customHeight="1">
      <c r="A25" s="288"/>
      <c r="B25" s="246">
        <v>1</v>
      </c>
      <c r="C25" s="246" t="s">
        <v>27</v>
      </c>
      <c r="D25" s="247">
        <v>489.7</v>
      </c>
      <c r="E25" s="268">
        <v>0</v>
      </c>
    </row>
    <row r="26" spans="1:5" ht="19.5" customHeight="1">
      <c r="A26" s="279" t="s">
        <v>4</v>
      </c>
      <c r="B26" s="279"/>
      <c r="C26" s="279"/>
      <c r="D26" s="248">
        <v>489.7</v>
      </c>
      <c r="E26" s="268">
        <f>SUM(E25)</f>
        <v>0</v>
      </c>
    </row>
    <row r="27" spans="1:5" ht="32.25" customHeight="1">
      <c r="A27" s="284" t="s">
        <v>25</v>
      </c>
      <c r="B27" s="285"/>
      <c r="C27" s="286"/>
      <c r="D27" s="245">
        <v>13070</v>
      </c>
      <c r="E27" s="267">
        <f>E26+E23+E17+E6</f>
        <v>12689</v>
      </c>
    </row>
    <row r="28" spans="1:5" ht="12.75">
      <c r="A28" s="282" t="s">
        <v>28</v>
      </c>
      <c r="B28" s="282"/>
      <c r="C28" s="282"/>
      <c r="D28" s="282"/>
      <c r="E28" s="282"/>
    </row>
    <row r="29" spans="1:5" ht="12.75">
      <c r="A29" s="283"/>
      <c r="B29" s="283"/>
      <c r="C29" s="283"/>
      <c r="D29" s="283"/>
      <c r="E29" s="283"/>
    </row>
    <row r="30" spans="1:5" ht="12.75">
      <c r="A30" s="283"/>
      <c r="B30" s="283"/>
      <c r="C30" s="283"/>
      <c r="D30" s="283"/>
      <c r="E30" s="283"/>
    </row>
  </sheetData>
  <sheetProtection/>
  <mergeCells count="15">
    <mergeCell ref="A28:E30"/>
    <mergeCell ref="A27:C27"/>
    <mergeCell ref="A7:A16"/>
    <mergeCell ref="B18:C18"/>
    <mergeCell ref="A18:A22"/>
    <mergeCell ref="B7:C7"/>
    <mergeCell ref="B24:C24"/>
    <mergeCell ref="A26:C26"/>
    <mergeCell ref="A24:A25"/>
    <mergeCell ref="A1:E2"/>
    <mergeCell ref="A6:C6"/>
    <mergeCell ref="A17:C17"/>
    <mergeCell ref="A23:C23"/>
    <mergeCell ref="B4:C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8515625" style="0" customWidth="1"/>
    <col min="2" max="2" width="0.13671875" style="0" customWidth="1"/>
    <col min="3" max="3" width="29.57421875" style="0" customWidth="1"/>
    <col min="4" max="4" width="14.140625" style="0" customWidth="1"/>
    <col min="5" max="5" width="9.57421875" style="0" customWidth="1"/>
    <col min="6" max="6" width="12.57421875" style="0" customWidth="1"/>
    <col min="7" max="7" width="6.140625" style="0" customWidth="1"/>
    <col min="8" max="8" width="15.421875" style="0" customWidth="1"/>
    <col min="9" max="9" width="13.7109375" style="0" customWidth="1"/>
    <col min="10" max="10" width="12.140625" style="0" customWidth="1"/>
    <col min="11" max="11" width="7.28125" style="0" customWidth="1"/>
    <col min="12" max="12" width="12.140625" style="0" customWidth="1"/>
  </cols>
  <sheetData>
    <row r="1" spans="1:14" ht="45" customHeight="1" thickBot="1">
      <c r="A1" s="291" t="s">
        <v>29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4"/>
      <c r="N1" s="4"/>
    </row>
    <row r="2" spans="1:12" ht="57" customHeight="1" thickBot="1">
      <c r="A2" s="5" t="s">
        <v>30</v>
      </c>
      <c r="B2" s="6"/>
      <c r="C2" s="6" t="s">
        <v>31</v>
      </c>
      <c r="D2" s="7" t="s">
        <v>32</v>
      </c>
      <c r="E2" s="8" t="s">
        <v>33</v>
      </c>
      <c r="F2" s="9" t="s">
        <v>34</v>
      </c>
      <c r="G2" s="9" t="s">
        <v>35</v>
      </c>
      <c r="H2" s="9" t="s">
        <v>36</v>
      </c>
      <c r="I2" s="10" t="s">
        <v>37</v>
      </c>
      <c r="J2" s="11" t="s">
        <v>38</v>
      </c>
      <c r="K2" s="10" t="s">
        <v>39</v>
      </c>
      <c r="L2" s="11" t="s">
        <v>40</v>
      </c>
    </row>
    <row r="3" spans="1:12" s="15" customFormat="1" ht="11.25" customHeight="1" thickBot="1">
      <c r="A3" s="12"/>
      <c r="B3" s="13"/>
      <c r="C3" s="12" t="s">
        <v>41</v>
      </c>
      <c r="D3" s="12" t="s">
        <v>42</v>
      </c>
      <c r="E3" s="12" t="s">
        <v>43</v>
      </c>
      <c r="F3" s="12" t="s">
        <v>45</v>
      </c>
      <c r="G3" s="12" t="s">
        <v>46</v>
      </c>
      <c r="H3" s="12" t="s">
        <v>47</v>
      </c>
      <c r="I3" s="14" t="s">
        <v>48</v>
      </c>
      <c r="J3" s="12" t="s">
        <v>49</v>
      </c>
      <c r="K3" s="12" t="s">
        <v>50</v>
      </c>
      <c r="L3" s="12" t="s">
        <v>51</v>
      </c>
    </row>
    <row r="4" spans="1:12" ht="24" customHeight="1" thickBot="1">
      <c r="A4" s="16">
        <v>1</v>
      </c>
      <c r="B4" s="17"/>
      <c r="C4" s="18" t="s">
        <v>53</v>
      </c>
      <c r="D4" s="19">
        <v>376833</v>
      </c>
      <c r="E4" s="20">
        <f>D4/$D20*100%</f>
        <v>0.08846883437023124</v>
      </c>
      <c r="F4" s="21">
        <v>44935</v>
      </c>
      <c r="G4" s="22">
        <v>25</v>
      </c>
      <c r="H4" s="23">
        <v>331898</v>
      </c>
      <c r="I4" s="24">
        <v>331898</v>
      </c>
      <c r="J4" s="25">
        <f aca="true" t="shared" si="0" ref="J4:J9">H4-I4</f>
        <v>0</v>
      </c>
      <c r="K4" s="26">
        <v>128</v>
      </c>
      <c r="L4" s="24">
        <v>376833</v>
      </c>
    </row>
    <row r="5" spans="1:12" ht="24" customHeight="1">
      <c r="A5" s="289">
        <v>2</v>
      </c>
      <c r="B5" s="28"/>
      <c r="C5" s="29" t="s">
        <v>54</v>
      </c>
      <c r="D5" s="30">
        <v>602195</v>
      </c>
      <c r="E5" s="31">
        <f>D5/D20*100%</f>
        <v>0.14137692217396408</v>
      </c>
      <c r="F5" s="32">
        <v>77064</v>
      </c>
      <c r="G5" s="33">
        <v>17</v>
      </c>
      <c r="H5" s="34">
        <v>525131</v>
      </c>
      <c r="I5" s="35">
        <v>525131</v>
      </c>
      <c r="J5" s="36">
        <f t="shared" si="0"/>
        <v>0</v>
      </c>
      <c r="K5" s="37">
        <v>146</v>
      </c>
      <c r="L5" s="54">
        <v>602195</v>
      </c>
    </row>
    <row r="6" spans="1:12" ht="18" customHeight="1">
      <c r="A6" s="290"/>
      <c r="B6" s="39"/>
      <c r="C6" s="40" t="s">
        <v>55</v>
      </c>
      <c r="D6" s="41">
        <v>47636</v>
      </c>
      <c r="E6" s="42">
        <f>D6/$D20*100%</f>
        <v>0.011183472238525649</v>
      </c>
      <c r="F6" s="43">
        <v>0</v>
      </c>
      <c r="G6" s="44">
        <v>8</v>
      </c>
      <c r="H6" s="45">
        <v>47636</v>
      </c>
      <c r="I6" s="46">
        <v>47636</v>
      </c>
      <c r="J6" s="47">
        <f t="shared" si="0"/>
        <v>0</v>
      </c>
      <c r="K6" s="48">
        <v>8</v>
      </c>
      <c r="L6" s="262">
        <v>47636</v>
      </c>
    </row>
    <row r="7" spans="1:12" ht="18.75" customHeight="1" thickBot="1">
      <c r="A7" s="38"/>
      <c r="B7" s="39"/>
      <c r="C7" s="49" t="s">
        <v>56</v>
      </c>
      <c r="D7" s="41">
        <v>34107</v>
      </c>
      <c r="E7" s="42">
        <v>0.012</v>
      </c>
      <c r="F7" s="43"/>
      <c r="G7" s="44"/>
      <c r="H7" s="45">
        <v>34107</v>
      </c>
      <c r="I7" s="46">
        <v>34107</v>
      </c>
      <c r="J7" s="47">
        <f t="shared" si="0"/>
        <v>0</v>
      </c>
      <c r="K7" s="48">
        <v>10</v>
      </c>
      <c r="L7" s="262">
        <v>34107</v>
      </c>
    </row>
    <row r="8" spans="1:12" ht="24" customHeight="1" thickBot="1">
      <c r="A8" s="50">
        <v>3</v>
      </c>
      <c r="B8" s="51"/>
      <c r="C8" s="52" t="s">
        <v>7</v>
      </c>
      <c r="D8" s="30">
        <v>284592</v>
      </c>
      <c r="E8" s="31">
        <f>D8/D20*100%</f>
        <v>0.06681347576006573</v>
      </c>
      <c r="F8" s="32">
        <v>3840</v>
      </c>
      <c r="G8" s="33">
        <v>1</v>
      </c>
      <c r="H8" s="34">
        <v>280752</v>
      </c>
      <c r="I8" s="35">
        <v>280752</v>
      </c>
      <c r="J8" s="25">
        <f t="shared" si="0"/>
        <v>0</v>
      </c>
      <c r="K8" s="37">
        <v>244</v>
      </c>
      <c r="L8" s="54">
        <v>284592</v>
      </c>
    </row>
    <row r="9" spans="1:12" ht="24" customHeight="1">
      <c r="A9" s="289">
        <v>4</v>
      </c>
      <c r="B9" s="53"/>
      <c r="C9" s="29" t="s">
        <v>8</v>
      </c>
      <c r="D9" s="30">
        <v>766750</v>
      </c>
      <c r="E9" s="31">
        <f>D9/D20*100%</f>
        <v>0.18000939077356498</v>
      </c>
      <c r="F9" s="32">
        <v>320165</v>
      </c>
      <c r="G9" s="33">
        <v>162</v>
      </c>
      <c r="H9" s="34">
        <f>D9-F9</f>
        <v>446585</v>
      </c>
      <c r="I9" s="54">
        <v>446585</v>
      </c>
      <c r="J9" s="25">
        <f t="shared" si="0"/>
        <v>0</v>
      </c>
      <c r="K9" s="37">
        <v>181</v>
      </c>
      <c r="L9" s="54">
        <v>766750</v>
      </c>
    </row>
    <row r="10" spans="1:12" ht="18" customHeight="1" thickBot="1">
      <c r="A10" s="290"/>
      <c r="B10" s="53"/>
      <c r="C10" s="55" t="s">
        <v>57</v>
      </c>
      <c r="D10" s="56">
        <v>105523</v>
      </c>
      <c r="E10" s="57">
        <f>D10/D20*100%</f>
        <v>0.0247735649724146</v>
      </c>
      <c r="F10" s="58">
        <v>0</v>
      </c>
      <c r="G10" s="59"/>
      <c r="H10" s="60">
        <v>105523</v>
      </c>
      <c r="I10" s="61">
        <v>105523</v>
      </c>
      <c r="J10" s="25">
        <v>0</v>
      </c>
      <c r="K10" s="62">
        <v>82</v>
      </c>
      <c r="L10" s="263">
        <v>105523</v>
      </c>
    </row>
    <row r="11" spans="1:12" ht="24" customHeight="1" thickBot="1">
      <c r="A11" s="63">
        <v>5</v>
      </c>
      <c r="B11" s="17"/>
      <c r="C11" s="64" t="s">
        <v>9</v>
      </c>
      <c r="D11" s="30">
        <v>971387</v>
      </c>
      <c r="E11" s="31">
        <f>D11/D20*100%</f>
        <v>0.22805188402394647</v>
      </c>
      <c r="F11" s="32">
        <v>311208</v>
      </c>
      <c r="G11" s="33">
        <v>159</v>
      </c>
      <c r="H11" s="34">
        <f>D11-F11</f>
        <v>660179</v>
      </c>
      <c r="I11" s="54">
        <v>660179</v>
      </c>
      <c r="J11" s="25">
        <f aca="true" t="shared" si="1" ref="J11:J20">H11-I11</f>
        <v>0</v>
      </c>
      <c r="K11" s="37">
        <v>263</v>
      </c>
      <c r="L11" s="54">
        <v>971387</v>
      </c>
    </row>
    <row r="12" spans="1:12" ht="43.5" customHeight="1">
      <c r="A12" s="27">
        <v>6</v>
      </c>
      <c r="B12" s="53"/>
      <c r="C12" s="65" t="s">
        <v>58</v>
      </c>
      <c r="D12" s="30">
        <v>562500</v>
      </c>
      <c r="E12" s="31">
        <f>D12/D20*100%</f>
        <v>0.13205775325742458</v>
      </c>
      <c r="F12" s="32">
        <v>0</v>
      </c>
      <c r="G12" s="33">
        <v>0</v>
      </c>
      <c r="H12" s="34">
        <f>D12-F12</f>
        <v>562500</v>
      </c>
      <c r="I12" s="35">
        <v>562500</v>
      </c>
      <c r="J12" s="25">
        <f t="shared" si="1"/>
        <v>0</v>
      </c>
      <c r="K12" s="37">
        <v>54</v>
      </c>
      <c r="L12" s="54">
        <v>562500</v>
      </c>
    </row>
    <row r="13" spans="1:12" ht="18.75" customHeight="1" thickBot="1">
      <c r="A13" s="27">
        <v>7</v>
      </c>
      <c r="B13" s="39"/>
      <c r="C13" s="66" t="s">
        <v>59</v>
      </c>
      <c r="D13" s="67">
        <v>160000</v>
      </c>
      <c r="E13" s="68">
        <v>0.016</v>
      </c>
      <c r="F13" s="69">
        <v>0</v>
      </c>
      <c r="G13" s="70">
        <v>0</v>
      </c>
      <c r="H13" s="71">
        <f>D13-F13</f>
        <v>160000</v>
      </c>
      <c r="I13" s="72">
        <v>160000</v>
      </c>
      <c r="J13" s="25">
        <f t="shared" si="1"/>
        <v>0</v>
      </c>
      <c r="K13" s="73">
        <v>16</v>
      </c>
      <c r="L13" s="264">
        <v>160000</v>
      </c>
    </row>
    <row r="14" spans="1:12" ht="42.75" customHeight="1" thickBot="1">
      <c r="A14" s="74">
        <v>8</v>
      </c>
      <c r="B14" s="28"/>
      <c r="C14" s="75" t="s">
        <v>60</v>
      </c>
      <c r="D14" s="76">
        <v>91500</v>
      </c>
      <c r="E14" s="77">
        <f>D14/D20*100%</f>
        <v>0.0214813945298744</v>
      </c>
      <c r="F14" s="78">
        <v>0</v>
      </c>
      <c r="G14" s="79">
        <v>0</v>
      </c>
      <c r="H14" s="80">
        <f>D14-F14</f>
        <v>91500</v>
      </c>
      <c r="I14" s="81">
        <v>91500</v>
      </c>
      <c r="J14" s="25">
        <f t="shared" si="1"/>
        <v>0</v>
      </c>
      <c r="K14" s="82">
        <v>14</v>
      </c>
      <c r="L14" s="265">
        <v>91500</v>
      </c>
    </row>
    <row r="15" spans="1:12" ht="21" customHeight="1" thickBot="1">
      <c r="A15" s="74">
        <v>9</v>
      </c>
      <c r="B15" s="28"/>
      <c r="C15" s="52" t="s">
        <v>61</v>
      </c>
      <c r="D15" s="76">
        <v>374386</v>
      </c>
      <c r="E15" s="77">
        <f>D15/D20*100%</f>
        <v>0.08789435379739406</v>
      </c>
      <c r="F15" s="78"/>
      <c r="G15" s="79">
        <v>0</v>
      </c>
      <c r="H15" s="80">
        <v>374386</v>
      </c>
      <c r="I15" s="81">
        <v>374386</v>
      </c>
      <c r="J15" s="25">
        <f t="shared" si="1"/>
        <v>0</v>
      </c>
      <c r="K15" s="82">
        <v>342</v>
      </c>
      <c r="L15" s="81">
        <v>374386</v>
      </c>
    </row>
    <row r="16" spans="1:12" ht="40.5" customHeight="1" thickBot="1">
      <c r="A16" s="74">
        <v>10</v>
      </c>
      <c r="B16" s="28"/>
      <c r="C16" s="83" t="s">
        <v>62</v>
      </c>
      <c r="D16" s="76">
        <v>229</v>
      </c>
      <c r="E16" s="77">
        <f>D16/D20*100%</f>
        <v>5.3762178659467074E-05</v>
      </c>
      <c r="F16" s="78">
        <v>0</v>
      </c>
      <c r="G16" s="79">
        <v>0</v>
      </c>
      <c r="H16" s="80">
        <f>D16-F16</f>
        <v>229</v>
      </c>
      <c r="I16" s="81">
        <v>229</v>
      </c>
      <c r="J16" s="25">
        <f t="shared" si="1"/>
        <v>0</v>
      </c>
      <c r="K16" s="84">
        <v>1</v>
      </c>
      <c r="L16" s="81">
        <v>229</v>
      </c>
    </row>
    <row r="17" spans="1:12" ht="32.25" customHeight="1" thickBot="1">
      <c r="A17" s="295">
        <v>11</v>
      </c>
      <c r="B17" s="85"/>
      <c r="C17" s="86" t="s">
        <v>63</v>
      </c>
      <c r="D17" s="87">
        <v>113491</v>
      </c>
      <c r="E17" s="88">
        <f>D17/D20*100%</f>
        <v>0.026644207066557107</v>
      </c>
      <c r="F17" s="89">
        <v>0</v>
      </c>
      <c r="G17" s="90">
        <v>0</v>
      </c>
      <c r="H17" s="91">
        <v>113491</v>
      </c>
      <c r="I17" s="92">
        <v>113491</v>
      </c>
      <c r="J17" s="93">
        <f t="shared" si="1"/>
        <v>0</v>
      </c>
      <c r="K17" s="94">
        <v>194</v>
      </c>
      <c r="L17" s="92">
        <v>113049</v>
      </c>
    </row>
    <row r="18" spans="1:12" ht="32.25" customHeight="1" thickBot="1">
      <c r="A18" s="296"/>
      <c r="B18" s="95"/>
      <c r="C18" s="86" t="s">
        <v>64</v>
      </c>
      <c r="D18" s="87">
        <v>107703</v>
      </c>
      <c r="E18" s="88">
        <v>0.03</v>
      </c>
      <c r="F18" s="89">
        <v>0</v>
      </c>
      <c r="G18" s="96">
        <v>0</v>
      </c>
      <c r="H18" s="91">
        <v>107703</v>
      </c>
      <c r="I18" s="92">
        <v>107703</v>
      </c>
      <c r="J18" s="93">
        <f t="shared" si="1"/>
        <v>0</v>
      </c>
      <c r="K18" s="94">
        <v>164</v>
      </c>
      <c r="L18" s="92">
        <v>107703</v>
      </c>
    </row>
    <row r="19" spans="1:12" ht="21" customHeight="1" thickBot="1">
      <c r="A19" s="97">
        <v>12</v>
      </c>
      <c r="B19" s="95"/>
      <c r="C19" s="98" t="s">
        <v>65</v>
      </c>
      <c r="D19" s="99">
        <v>7934</v>
      </c>
      <c r="E19" s="100">
        <v>0</v>
      </c>
      <c r="F19" s="101">
        <v>0</v>
      </c>
      <c r="G19" s="102">
        <v>0</v>
      </c>
      <c r="H19" s="103">
        <v>7934</v>
      </c>
      <c r="I19" s="104">
        <v>7934</v>
      </c>
      <c r="J19" s="105">
        <f t="shared" si="1"/>
        <v>0</v>
      </c>
      <c r="K19" s="106">
        <v>32</v>
      </c>
      <c r="L19" s="104">
        <v>7934</v>
      </c>
    </row>
    <row r="20" spans="1:12" s="114" customFormat="1" ht="27" customHeight="1" thickBot="1">
      <c r="A20" s="107">
        <v>13</v>
      </c>
      <c r="B20" s="108"/>
      <c r="C20" s="109" t="s">
        <v>66</v>
      </c>
      <c r="D20" s="110">
        <f>D4+D5+D8+D9+D11+D12+D14+D15+D16+D17+D18+D19</f>
        <v>4259500</v>
      </c>
      <c r="E20" s="111">
        <f>E4+E5+E8+E9+E11+E12+E14+E15+E16+E17+E18+E19</f>
        <v>1.0028519779316822</v>
      </c>
      <c r="F20" s="113">
        <f>F4+F5+F8+F9+F11+F12+F14+F15+F16+F17+F19</f>
        <v>757212</v>
      </c>
      <c r="G20" s="112">
        <f>G4+G5+G8+G9+G11+G12+G14+G15+G16+G17+G18+G19</f>
        <v>364</v>
      </c>
      <c r="H20" s="113">
        <f>H4+H5+H8+H9+H11+H12+H14+H15+H16+H17+H18+H19</f>
        <v>3502288</v>
      </c>
      <c r="I20" s="113">
        <f>I4+I5+I8+I9+I11+I12+I14+I15+I16+I17+I18+I19</f>
        <v>3502288</v>
      </c>
      <c r="J20" s="113">
        <f t="shared" si="1"/>
        <v>0</v>
      </c>
      <c r="K20" s="112">
        <v>1763</v>
      </c>
      <c r="L20" s="113">
        <v>4259058</v>
      </c>
    </row>
    <row r="22" spans="4:12" ht="12.75">
      <c r="D22" s="115"/>
      <c r="H22" s="115"/>
      <c r="I22" s="116"/>
      <c r="J22" s="115" t="s">
        <v>67</v>
      </c>
      <c r="L22" s="116"/>
    </row>
    <row r="23" spans="3:9" ht="33" customHeight="1">
      <c r="C23" s="292" t="s">
        <v>97</v>
      </c>
      <c r="D23" s="293"/>
      <c r="E23" s="293"/>
      <c r="F23" s="294"/>
      <c r="G23" s="294"/>
      <c r="H23" s="294"/>
      <c r="I23" t="s">
        <v>67</v>
      </c>
    </row>
  </sheetData>
  <sheetProtection/>
  <mergeCells count="5">
    <mergeCell ref="A5:A6"/>
    <mergeCell ref="A9:A10"/>
    <mergeCell ref="A1:L1"/>
    <mergeCell ref="C23:H23"/>
    <mergeCell ref="A17:A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13.421875" style="0" customWidth="1"/>
    <col min="4" max="4" width="13.140625" style="0" customWidth="1"/>
    <col min="5" max="5" width="12.8515625" style="0" customWidth="1"/>
    <col min="6" max="6" width="10.7109375" style="0" customWidth="1"/>
    <col min="7" max="7" width="12.8515625" style="0" customWidth="1"/>
    <col min="8" max="8" width="11.28125" style="0" customWidth="1"/>
    <col min="10" max="10" width="10.00390625" style="0" customWidth="1"/>
    <col min="11" max="11" width="10.28125" style="0" bestFit="1" customWidth="1"/>
  </cols>
  <sheetData>
    <row r="4" spans="1:11" ht="26.25" customHeight="1" thickBot="1">
      <c r="A4" s="299" t="s">
        <v>68</v>
      </c>
      <c r="B4" s="299"/>
      <c r="C4" s="299"/>
      <c r="D4" s="299"/>
      <c r="E4" s="299"/>
      <c r="F4" s="299"/>
      <c r="G4" s="299"/>
      <c r="H4" s="300"/>
      <c r="I4" s="300"/>
      <c r="J4" s="300"/>
      <c r="K4" s="300"/>
    </row>
    <row r="5" spans="1:11" ht="13.5" thickBot="1">
      <c r="A5" s="301" t="s">
        <v>69</v>
      </c>
      <c r="B5" s="303" t="s">
        <v>70</v>
      </c>
      <c r="C5" s="304"/>
      <c r="D5" s="304"/>
      <c r="E5" s="304"/>
      <c r="F5" s="304"/>
      <c r="G5" s="305"/>
      <c r="H5" s="306" t="s">
        <v>71</v>
      </c>
      <c r="I5" s="307"/>
      <c r="J5" s="307"/>
      <c r="K5" s="308"/>
    </row>
    <row r="6" spans="1:11" ht="57" thickBot="1">
      <c r="A6" s="302"/>
      <c r="B6" s="117" t="s">
        <v>72</v>
      </c>
      <c r="C6" s="118" t="s">
        <v>73</v>
      </c>
      <c r="D6" s="119" t="s">
        <v>74</v>
      </c>
      <c r="E6" s="120" t="s">
        <v>75</v>
      </c>
      <c r="F6" s="121" t="s">
        <v>76</v>
      </c>
      <c r="G6" s="122" t="s">
        <v>77</v>
      </c>
      <c r="H6" s="123" t="s">
        <v>78</v>
      </c>
      <c r="I6" s="124" t="s">
        <v>75</v>
      </c>
      <c r="J6" s="125" t="s">
        <v>76</v>
      </c>
      <c r="K6" s="250" t="s">
        <v>79</v>
      </c>
    </row>
    <row r="7" spans="1:11" s="134" customFormat="1" ht="9.75" customHeight="1">
      <c r="A7" s="126" t="s">
        <v>41</v>
      </c>
      <c r="B7" s="127" t="s">
        <v>42</v>
      </c>
      <c r="C7" s="128" t="s">
        <v>43</v>
      </c>
      <c r="D7" s="129" t="s">
        <v>44</v>
      </c>
      <c r="E7" s="130" t="s">
        <v>45</v>
      </c>
      <c r="F7" s="131" t="s">
        <v>46</v>
      </c>
      <c r="G7" s="132" t="s">
        <v>49</v>
      </c>
      <c r="H7" s="133" t="s">
        <v>50</v>
      </c>
      <c r="I7" s="130" t="s">
        <v>51</v>
      </c>
      <c r="J7" s="131" t="s">
        <v>52</v>
      </c>
      <c r="K7" s="127"/>
    </row>
    <row r="8" spans="1:11" s="145" customFormat="1" ht="21" customHeight="1">
      <c r="A8" s="135" t="s">
        <v>80</v>
      </c>
      <c r="B8" s="136">
        <v>689462</v>
      </c>
      <c r="C8" s="137">
        <v>143</v>
      </c>
      <c r="D8" s="138">
        <v>378600</v>
      </c>
      <c r="E8" s="139">
        <v>143</v>
      </c>
      <c r="F8" s="140">
        <v>156</v>
      </c>
      <c r="G8" s="141">
        <v>378110.15</v>
      </c>
      <c r="H8" s="142">
        <v>310862</v>
      </c>
      <c r="I8" s="143">
        <v>0</v>
      </c>
      <c r="J8" s="144">
        <v>140</v>
      </c>
      <c r="K8" s="251">
        <v>303752</v>
      </c>
    </row>
    <row r="9" spans="1:11" s="145" customFormat="1" ht="21" customHeight="1">
      <c r="A9" s="146" t="s">
        <v>81</v>
      </c>
      <c r="B9" s="147">
        <v>46150</v>
      </c>
      <c r="C9" s="148">
        <v>35</v>
      </c>
      <c r="D9" s="149">
        <v>46150</v>
      </c>
      <c r="E9" s="150">
        <v>35</v>
      </c>
      <c r="F9" s="151">
        <v>35</v>
      </c>
      <c r="G9" s="152">
        <v>45041.23</v>
      </c>
      <c r="H9" s="153">
        <v>0</v>
      </c>
      <c r="I9" s="154">
        <v>0</v>
      </c>
      <c r="J9" s="155">
        <v>0</v>
      </c>
      <c r="K9" s="252">
        <v>0</v>
      </c>
    </row>
    <row r="10" spans="1:11" s="145" customFormat="1" ht="21" customHeight="1">
      <c r="A10" s="156" t="s">
        <v>82</v>
      </c>
      <c r="B10" s="157">
        <v>25280</v>
      </c>
      <c r="C10" s="158">
        <v>30</v>
      </c>
      <c r="D10" s="159">
        <v>25280</v>
      </c>
      <c r="E10" s="160">
        <v>30</v>
      </c>
      <c r="F10" s="161">
        <v>30</v>
      </c>
      <c r="G10" s="162">
        <v>25280</v>
      </c>
      <c r="H10" s="163">
        <v>0</v>
      </c>
      <c r="I10" s="164">
        <v>0</v>
      </c>
      <c r="J10" s="165">
        <v>0</v>
      </c>
      <c r="K10" s="253">
        <v>0</v>
      </c>
    </row>
    <row r="11" spans="1:11" s="145" customFormat="1" ht="21" customHeight="1">
      <c r="A11" s="156" t="s">
        <v>83</v>
      </c>
      <c r="B11" s="157">
        <v>2800</v>
      </c>
      <c r="C11" s="158">
        <v>5</v>
      </c>
      <c r="D11" s="159">
        <v>2800</v>
      </c>
      <c r="E11" s="160">
        <v>5</v>
      </c>
      <c r="F11" s="161">
        <v>5</v>
      </c>
      <c r="G11" s="162">
        <v>2800</v>
      </c>
      <c r="H11" s="163">
        <v>0</v>
      </c>
      <c r="I11" s="164">
        <v>0</v>
      </c>
      <c r="J11" s="165">
        <v>0</v>
      </c>
      <c r="K11" s="253">
        <v>0</v>
      </c>
    </row>
    <row r="12" spans="1:11" s="145" customFormat="1" ht="21" customHeight="1">
      <c r="A12" s="156" t="s">
        <v>84</v>
      </c>
      <c r="B12" s="157">
        <v>14651.47</v>
      </c>
      <c r="C12" s="158">
        <v>35</v>
      </c>
      <c r="D12" s="159">
        <v>14651.47</v>
      </c>
      <c r="E12" s="160">
        <v>35</v>
      </c>
      <c r="F12" s="161">
        <v>35</v>
      </c>
      <c r="G12" s="162">
        <v>13558.23</v>
      </c>
      <c r="H12" s="163">
        <v>0</v>
      </c>
      <c r="I12" s="164">
        <v>0</v>
      </c>
      <c r="J12" s="165">
        <v>0</v>
      </c>
      <c r="K12" s="253">
        <v>0</v>
      </c>
    </row>
    <row r="13" spans="1:11" s="145" customFormat="1" ht="21" customHeight="1">
      <c r="A13" s="156" t="s">
        <v>85</v>
      </c>
      <c r="B13" s="157">
        <v>3418.53</v>
      </c>
      <c r="C13" s="158">
        <v>35</v>
      </c>
      <c r="D13" s="159">
        <v>3418.53</v>
      </c>
      <c r="E13" s="160">
        <v>35</v>
      </c>
      <c r="F13" s="161">
        <v>35</v>
      </c>
      <c r="G13" s="162">
        <v>3403</v>
      </c>
      <c r="H13" s="163">
        <v>0</v>
      </c>
      <c r="I13" s="164">
        <v>0</v>
      </c>
      <c r="J13" s="165">
        <v>0</v>
      </c>
      <c r="K13" s="253">
        <v>0</v>
      </c>
    </row>
    <row r="14" spans="1:11" s="145" customFormat="1" ht="21" customHeight="1" thickBot="1">
      <c r="A14" s="166" t="s">
        <v>86</v>
      </c>
      <c r="B14" s="167">
        <v>26000</v>
      </c>
      <c r="C14" s="168">
        <v>3</v>
      </c>
      <c r="D14" s="169">
        <v>26000</v>
      </c>
      <c r="E14" s="170">
        <v>3</v>
      </c>
      <c r="F14" s="171">
        <v>3</v>
      </c>
      <c r="G14" s="172">
        <v>26000</v>
      </c>
      <c r="H14" s="173">
        <v>0</v>
      </c>
      <c r="I14" s="174">
        <v>0</v>
      </c>
      <c r="J14" s="175">
        <v>0</v>
      </c>
      <c r="K14" s="254">
        <v>0</v>
      </c>
    </row>
    <row r="15" spans="1:11" s="145" customFormat="1" ht="21" customHeight="1" thickBot="1">
      <c r="A15" s="176" t="s">
        <v>4</v>
      </c>
      <c r="B15" s="177">
        <v>761612</v>
      </c>
      <c r="C15" s="178">
        <v>181</v>
      </c>
      <c r="D15" s="179">
        <v>450750</v>
      </c>
      <c r="E15" s="180">
        <v>181</v>
      </c>
      <c r="F15" s="180">
        <v>194</v>
      </c>
      <c r="G15" s="181">
        <v>449151.38</v>
      </c>
      <c r="H15" s="182">
        <v>310862</v>
      </c>
      <c r="I15" s="183">
        <v>0</v>
      </c>
      <c r="J15" s="184">
        <v>140</v>
      </c>
      <c r="K15" s="255" t="s">
        <v>67</v>
      </c>
    </row>
    <row r="16" spans="1:5" ht="18.75" customHeight="1">
      <c r="A16" s="185"/>
      <c r="B16" s="185"/>
      <c r="C16" s="185"/>
      <c r="D16" s="185"/>
      <c r="E16" s="185"/>
    </row>
    <row r="17" spans="1:11" ht="57.75" customHeight="1">
      <c r="A17" s="297" t="s">
        <v>88</v>
      </c>
      <c r="B17" s="297"/>
      <c r="C17" s="297"/>
      <c r="D17" s="297"/>
      <c r="E17" s="297"/>
      <c r="F17" s="297"/>
      <c r="G17" s="297"/>
      <c r="H17" s="298"/>
      <c r="I17" s="298"/>
      <c r="J17" s="298"/>
      <c r="K17" s="298"/>
    </row>
    <row r="18" spans="1:11" ht="9.75" customHeight="1" thickBo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3.5" thickBot="1">
      <c r="A19" s="301" t="s">
        <v>87</v>
      </c>
      <c r="B19" s="303" t="s">
        <v>70</v>
      </c>
      <c r="C19" s="304"/>
      <c r="D19" s="304"/>
      <c r="E19" s="304"/>
      <c r="F19" s="304"/>
      <c r="G19" s="305"/>
      <c r="H19" s="306" t="s">
        <v>71</v>
      </c>
      <c r="I19" s="307"/>
      <c r="J19" s="307"/>
      <c r="K19" s="308"/>
    </row>
    <row r="20" spans="1:11" ht="57" thickBot="1">
      <c r="A20" s="309"/>
      <c r="B20" s="187" t="s">
        <v>72</v>
      </c>
      <c r="C20" s="188" t="s">
        <v>89</v>
      </c>
      <c r="D20" s="189" t="s">
        <v>90</v>
      </c>
      <c r="E20" s="9" t="s">
        <v>75</v>
      </c>
      <c r="F20" s="9" t="s">
        <v>76</v>
      </c>
      <c r="G20" s="9" t="s">
        <v>40</v>
      </c>
      <c r="H20" s="190" t="s">
        <v>78</v>
      </c>
      <c r="I20" s="190" t="s">
        <v>75</v>
      </c>
      <c r="J20" s="190" t="s">
        <v>76</v>
      </c>
      <c r="K20" s="190" t="s">
        <v>91</v>
      </c>
    </row>
    <row r="21" spans="1:11" s="134" customFormat="1" ht="9.75" customHeight="1">
      <c r="A21" s="191" t="s">
        <v>41</v>
      </c>
      <c r="B21" s="192" t="s">
        <v>42</v>
      </c>
      <c r="C21" s="193" t="s">
        <v>43</v>
      </c>
      <c r="D21" s="194" t="s">
        <v>44</v>
      </c>
      <c r="E21" s="195" t="s">
        <v>45</v>
      </c>
      <c r="F21" s="126" t="s">
        <v>46</v>
      </c>
      <c r="G21" s="195" t="s">
        <v>49</v>
      </c>
      <c r="H21" s="196" t="s">
        <v>50</v>
      </c>
      <c r="I21" s="195" t="s">
        <v>51</v>
      </c>
      <c r="J21" s="126" t="s">
        <v>52</v>
      </c>
      <c r="K21" s="256"/>
    </row>
    <row r="22" spans="1:11" ht="26.25" customHeight="1">
      <c r="A22" s="197" t="s">
        <v>92</v>
      </c>
      <c r="B22" s="198">
        <v>44936.02</v>
      </c>
      <c r="C22" s="199">
        <v>10</v>
      </c>
      <c r="D22" s="200">
        <v>15436.02</v>
      </c>
      <c r="E22" s="201">
        <v>10</v>
      </c>
      <c r="F22" s="202">
        <v>10</v>
      </c>
      <c r="G22" s="203">
        <v>15410.03</v>
      </c>
      <c r="H22" s="204">
        <v>29500</v>
      </c>
      <c r="I22" s="201">
        <v>0</v>
      </c>
      <c r="J22" s="202">
        <v>10</v>
      </c>
      <c r="K22" s="257">
        <v>29308</v>
      </c>
    </row>
    <row r="23" spans="1:11" ht="27" customHeight="1">
      <c r="A23" s="205" t="s">
        <v>9</v>
      </c>
      <c r="B23" s="206">
        <v>331968</v>
      </c>
      <c r="C23" s="207">
        <v>86</v>
      </c>
      <c r="D23" s="208">
        <v>230903</v>
      </c>
      <c r="E23" s="209">
        <v>86</v>
      </c>
      <c r="F23" s="210">
        <v>89</v>
      </c>
      <c r="G23" s="211">
        <v>227838.57</v>
      </c>
      <c r="H23" s="212">
        <v>101065</v>
      </c>
      <c r="I23" s="209">
        <v>0</v>
      </c>
      <c r="J23" s="210">
        <v>55</v>
      </c>
      <c r="K23" s="258">
        <v>96142</v>
      </c>
    </row>
    <row r="24" spans="1:11" ht="17.25" customHeight="1">
      <c r="A24" s="213" t="s">
        <v>7</v>
      </c>
      <c r="B24" s="206">
        <v>44931.98</v>
      </c>
      <c r="C24" s="207">
        <v>48</v>
      </c>
      <c r="D24" s="214">
        <v>44931.98</v>
      </c>
      <c r="E24" s="209">
        <v>48</v>
      </c>
      <c r="F24" s="215">
        <v>48</v>
      </c>
      <c r="G24" s="216">
        <v>42597.65</v>
      </c>
      <c r="H24" s="217">
        <v>0</v>
      </c>
      <c r="I24" s="209">
        <v>0</v>
      </c>
      <c r="J24" s="215">
        <v>0</v>
      </c>
      <c r="K24" s="258">
        <v>0</v>
      </c>
    </row>
    <row r="25" spans="1:11" ht="27" customHeight="1">
      <c r="A25" s="218" t="s">
        <v>93</v>
      </c>
      <c r="B25" s="219">
        <v>34930</v>
      </c>
      <c r="C25" s="220">
        <v>33</v>
      </c>
      <c r="D25" s="221">
        <v>34930</v>
      </c>
      <c r="E25" s="222">
        <v>48</v>
      </c>
      <c r="F25" s="223">
        <v>33</v>
      </c>
      <c r="G25" s="224">
        <v>34930</v>
      </c>
      <c r="H25" s="225">
        <v>0</v>
      </c>
      <c r="I25" s="222">
        <v>0</v>
      </c>
      <c r="J25" s="223">
        <v>0</v>
      </c>
      <c r="K25" s="259">
        <v>0</v>
      </c>
    </row>
    <row r="26" spans="1:11" ht="24">
      <c r="A26" s="226" t="s">
        <v>94</v>
      </c>
      <c r="B26" s="219">
        <v>2400</v>
      </c>
      <c r="C26" s="220">
        <v>15</v>
      </c>
      <c r="D26" s="221">
        <v>2400</v>
      </c>
      <c r="E26" s="222">
        <v>15</v>
      </c>
      <c r="F26" s="223">
        <v>15</v>
      </c>
      <c r="G26" s="224">
        <v>2400</v>
      </c>
      <c r="H26" s="225">
        <v>0</v>
      </c>
      <c r="I26" s="222">
        <v>0</v>
      </c>
      <c r="J26" s="223">
        <v>0</v>
      </c>
      <c r="K26" s="259">
        <v>0</v>
      </c>
    </row>
    <row r="27" spans="1:11" ht="24">
      <c r="A27" s="226" t="s">
        <v>95</v>
      </c>
      <c r="B27" s="219">
        <v>3212</v>
      </c>
      <c r="C27" s="220">
        <v>48</v>
      </c>
      <c r="D27" s="221">
        <v>3212</v>
      </c>
      <c r="E27" s="222">
        <v>48</v>
      </c>
      <c r="F27" s="223">
        <v>48</v>
      </c>
      <c r="G27" s="224">
        <v>3211.2</v>
      </c>
      <c r="H27" s="225">
        <v>0</v>
      </c>
      <c r="I27" s="222">
        <v>0</v>
      </c>
      <c r="J27" s="223">
        <v>0</v>
      </c>
      <c r="K27" s="259">
        <v>0</v>
      </c>
    </row>
    <row r="28" spans="1:11" ht="24" customHeight="1">
      <c r="A28" s="227" t="s">
        <v>96</v>
      </c>
      <c r="B28" s="219">
        <v>4389.98</v>
      </c>
      <c r="C28" s="220">
        <v>48</v>
      </c>
      <c r="D28" s="221">
        <v>4389.98</v>
      </c>
      <c r="E28" s="222">
        <v>48</v>
      </c>
      <c r="F28" s="223">
        <v>48</v>
      </c>
      <c r="G28" s="224">
        <v>2056.2</v>
      </c>
      <c r="H28" s="225">
        <v>0</v>
      </c>
      <c r="I28" s="222">
        <v>0</v>
      </c>
      <c r="J28" s="223">
        <v>0</v>
      </c>
      <c r="K28" s="259">
        <v>0</v>
      </c>
    </row>
    <row r="29" spans="1:11" ht="21.75" customHeight="1">
      <c r="A29" s="213" t="s">
        <v>86</v>
      </c>
      <c r="B29" s="228">
        <v>207500</v>
      </c>
      <c r="C29" s="229">
        <v>18</v>
      </c>
      <c r="D29" s="230">
        <v>195500</v>
      </c>
      <c r="E29" s="231">
        <v>17</v>
      </c>
      <c r="F29" s="232">
        <v>17</v>
      </c>
      <c r="G29" s="233">
        <v>195500</v>
      </c>
      <c r="H29" s="234">
        <v>12000</v>
      </c>
      <c r="I29" s="231">
        <v>1</v>
      </c>
      <c r="J29" s="232">
        <v>0</v>
      </c>
      <c r="K29" s="260">
        <v>0</v>
      </c>
    </row>
    <row r="30" spans="1:11" ht="18" customHeight="1" thickBot="1">
      <c r="A30" s="235" t="s">
        <v>4</v>
      </c>
      <c r="B30" s="236">
        <v>629336</v>
      </c>
      <c r="C30" s="237">
        <v>162</v>
      </c>
      <c r="D30" s="238">
        <v>486771</v>
      </c>
      <c r="E30" s="239">
        <v>161</v>
      </c>
      <c r="F30" s="240">
        <v>164</v>
      </c>
      <c r="G30" s="241">
        <v>481346.25</v>
      </c>
      <c r="H30" s="242">
        <v>142565</v>
      </c>
      <c r="I30" s="243">
        <v>1</v>
      </c>
      <c r="J30" s="244">
        <v>65</v>
      </c>
      <c r="K30" s="261">
        <v>125450</v>
      </c>
    </row>
    <row r="31" spans="1:11" ht="1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</row>
    <row r="32" spans="1:11" ht="12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</row>
    <row r="33" spans="1:11" ht="12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</row>
    <row r="34" spans="1:11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</row>
    <row r="35" spans="1:11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</row>
    <row r="36" spans="1:11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</row>
    <row r="37" spans="1:11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</row>
    <row r="38" spans="1:11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</row>
    <row r="40" spans="1:11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</row>
    <row r="41" spans="1:11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</row>
    <row r="42" spans="1:11" ht="12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</row>
    <row r="43" spans="1:11" ht="12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</row>
    <row r="44" spans="1:11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</row>
    <row r="46" spans="1:11" ht="12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</row>
    <row r="47" spans="1:11" ht="12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11" ht="12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1:11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0" spans="1:11" ht="12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</row>
    <row r="51" spans="1:11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</row>
    <row r="52" spans="1:11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11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11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</row>
    <row r="55" spans="1:11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</row>
    <row r="56" spans="1:11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</row>
    <row r="57" spans="1:11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</row>
    <row r="58" spans="1:11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</row>
    <row r="59" spans="1:11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</row>
    <row r="60" spans="1:11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</row>
    <row r="61" spans="1:11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</row>
    <row r="62" spans="1:11" ht="12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</row>
    <row r="63" spans="1:11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</row>
    <row r="64" spans="1:11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</row>
    <row r="65" spans="1:11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</row>
    <row r="66" spans="1:11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</row>
    <row r="67" spans="1:11" ht="12.7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11" ht="12.7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</row>
    <row r="69" spans="1:11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</row>
    <row r="70" spans="1:11" ht="12.7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</row>
  </sheetData>
  <sheetProtection/>
  <mergeCells count="8">
    <mergeCell ref="A17:K17"/>
    <mergeCell ref="A4:K4"/>
    <mergeCell ref="A5:A6"/>
    <mergeCell ref="B5:G5"/>
    <mergeCell ref="H5:K5"/>
    <mergeCell ref="A19:A20"/>
    <mergeCell ref="B19:G19"/>
    <mergeCell ref="H19:K19"/>
  </mergeCells>
  <printOptions/>
  <pageMargins left="0.7874015748031497" right="0.7874015748031497" top="0.7480314960629921" bottom="0.984251968503937" header="0.5118110236220472" footer="0.5118110236220472"/>
  <pageSetup horizontalDpi="600" verticalDpi="600" orientation="landscape" paperSize="9" scale="73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pup</dc:creator>
  <cp:keywords/>
  <dc:description/>
  <cp:lastModifiedBy>piotrj</cp:lastModifiedBy>
  <cp:lastPrinted>2006-03-17T12:42:40Z</cp:lastPrinted>
  <dcterms:created xsi:type="dcterms:W3CDTF">2006-03-14T13:22:12Z</dcterms:created>
  <dcterms:modified xsi:type="dcterms:W3CDTF">2010-09-14T09:21:37Z</dcterms:modified>
  <cp:category/>
  <cp:version/>
  <cp:contentType/>
  <cp:contentStatus/>
</cp:coreProperties>
</file>