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naliza WS" sheetId="1" r:id="rId1"/>
    <sheet name="Zarejestrowani" sheetId="2" r:id="rId2"/>
    <sheet name="Wyrejestrowani" sheetId="3" r:id="rId3"/>
  </sheets>
  <definedNames>
    <definedName name="_xlnm.Print_Area" localSheetId="0">'Analiza WS'!$A$1:$Q$44</definedName>
  </definedNames>
  <calcPr fullCalcOnLoad="1"/>
</workbook>
</file>

<file path=xl/sharedStrings.xml><?xml version="1.0" encoding="utf-8"?>
<sst xmlns="http://schemas.openxmlformats.org/spreadsheetml/2006/main" count="172" uniqueCount="104">
  <si>
    <t xml:space="preserve">ANALIZA WZROSTU - SPADKU LICZBY BEZROBOTNYCH  W 2002 ROKU </t>
  </si>
  <si>
    <t>Wyszczególnienie</t>
  </si>
  <si>
    <t>12.2001</t>
  </si>
  <si>
    <t>01.2002</t>
  </si>
  <si>
    <t>02.2002</t>
  </si>
  <si>
    <t>03.2002</t>
  </si>
  <si>
    <t>04.2002</t>
  </si>
  <si>
    <t>05.2002</t>
  </si>
  <si>
    <t>06.2002</t>
  </si>
  <si>
    <t>07.2002</t>
  </si>
  <si>
    <t>08.2002</t>
  </si>
  <si>
    <t>09.2002</t>
  </si>
  <si>
    <t>10.2002</t>
  </si>
  <si>
    <t>11.2002</t>
  </si>
  <si>
    <t>31.12.2002</t>
  </si>
  <si>
    <t>+/-' do stycznia 2002</t>
  </si>
  <si>
    <t>ogółem</t>
  </si>
  <si>
    <t>1.</t>
  </si>
  <si>
    <t xml:space="preserve">Liczba bezrobotnych </t>
  </si>
  <si>
    <t>OGÓŁEM</t>
  </si>
  <si>
    <t xml:space="preserve"> +/-</t>
  </si>
  <si>
    <t>KOBIETY</t>
  </si>
  <si>
    <t>ABSOLWENCI</t>
  </si>
  <si>
    <t>Liczba bezrobotnych w anal.okr.roku ubieg.</t>
  </si>
  <si>
    <t>3.</t>
  </si>
  <si>
    <t>Liczba bezrob. zam. na wsi</t>
  </si>
  <si>
    <t>% do ogł.bezrob</t>
  </si>
  <si>
    <t>% do ogł.bezrob.kob.</t>
  </si>
  <si>
    <t>4.</t>
  </si>
  <si>
    <t xml:space="preserve">Liczba zasiłkobiorców </t>
  </si>
  <si>
    <t>+/-</t>
  </si>
  <si>
    <t xml:space="preserve"> % do ogółu bezrob.</t>
  </si>
  <si>
    <t>5.</t>
  </si>
  <si>
    <t>Oferty pracy</t>
  </si>
  <si>
    <t>6.</t>
  </si>
  <si>
    <t>Oferty w anal.okr.roku ubieg.</t>
  </si>
  <si>
    <t>7.</t>
  </si>
  <si>
    <t>ODPŁYW  - ogółem</t>
  </si>
  <si>
    <t>Kobiety</t>
  </si>
  <si>
    <t>w tym: PODJĘCIE PRACY</t>
  </si>
  <si>
    <t>8.</t>
  </si>
  <si>
    <t>Odpływ w anal.okr.roku ubieg.</t>
  </si>
  <si>
    <t>9.</t>
  </si>
  <si>
    <t>NAPŁYW  - ogółem</t>
  </si>
  <si>
    <t>w tym: ABSOLWENCI</t>
  </si>
  <si>
    <t>10.</t>
  </si>
  <si>
    <t>Napływ w anal.okr.roku ubieg.</t>
  </si>
  <si>
    <t>w tym absolwentów</t>
  </si>
  <si>
    <t>Stopa bezrobocia</t>
  </si>
  <si>
    <t>31.12.2001r.</t>
  </si>
  <si>
    <t>Polska</t>
  </si>
  <si>
    <t>Województwo Wielkopolskie</t>
  </si>
  <si>
    <t>Powiat Turecki</t>
  </si>
  <si>
    <t>Liczba bezrobotnych zarejestrowanych w 2002r. w Powiecie Tureckim</t>
  </si>
  <si>
    <t>12.2002</t>
  </si>
  <si>
    <t>Ogółem</t>
  </si>
  <si>
    <t>365dni w ostatnich</t>
  </si>
  <si>
    <t>18 miesiącach</t>
  </si>
  <si>
    <t>2.</t>
  </si>
  <si>
    <t>Nieprzepracowane</t>
  </si>
  <si>
    <t>365 dni</t>
  </si>
  <si>
    <t>365 dni ubezpieczenia</t>
  </si>
  <si>
    <t>Społecznego</t>
  </si>
  <si>
    <t>Zwolnieni ze służby</t>
  </si>
  <si>
    <t>Wojskowej</t>
  </si>
  <si>
    <t>Osoby po urlopach</t>
  </si>
  <si>
    <t>Wychowawczych</t>
  </si>
  <si>
    <t xml:space="preserve">7.  </t>
  </si>
  <si>
    <t>Powracający z prac</t>
  </si>
  <si>
    <t>Interwencyjnych</t>
  </si>
  <si>
    <t>Powracający z robót</t>
  </si>
  <si>
    <t>publicznych</t>
  </si>
  <si>
    <t>Absolwenci</t>
  </si>
  <si>
    <t>w tym po szkoleniu</t>
  </si>
  <si>
    <t xml:space="preserve">Zwolnienia z przyczyn zakładu pracy </t>
  </si>
  <si>
    <t>11.</t>
  </si>
  <si>
    <t>Po utracie świadczeń</t>
  </si>
  <si>
    <t xml:space="preserve">ZUS </t>
  </si>
  <si>
    <t>12.</t>
  </si>
  <si>
    <t>Po szkoleniu</t>
  </si>
  <si>
    <t>13.</t>
  </si>
  <si>
    <t>Po stażu (nie nabywa już statusu absolwenta)</t>
  </si>
  <si>
    <t>14.</t>
  </si>
  <si>
    <t>w tym po raz pierwszy</t>
  </si>
  <si>
    <t>Liczba bezrobotnych wyrejestrowanych w 2002r. w Powiecie Tureckim</t>
  </si>
  <si>
    <t>Podjęcie pracy</t>
  </si>
  <si>
    <t>w tym</t>
  </si>
  <si>
    <t>Niesubsydiowana</t>
  </si>
  <si>
    <t>Prace interw.</t>
  </si>
  <si>
    <t>Roboty publiczne</t>
  </si>
  <si>
    <t>Otrz. pożyczki</t>
  </si>
  <si>
    <t xml:space="preserve"> 2.</t>
  </si>
  <si>
    <t>Niepotw.gotow.</t>
  </si>
  <si>
    <t xml:space="preserve"> 3. </t>
  </si>
  <si>
    <t>Powoł. do wojska</t>
  </si>
  <si>
    <t xml:space="preserve"> 4.</t>
  </si>
  <si>
    <t>Dobrowolna rezyg.</t>
  </si>
  <si>
    <t xml:space="preserve"> 5.</t>
  </si>
  <si>
    <t>Podjęcie nauki</t>
  </si>
  <si>
    <t xml:space="preserve"> 6.</t>
  </si>
  <si>
    <t>Nabycie praw emeryt.</t>
  </si>
  <si>
    <t>Szkolenia  lub staż</t>
  </si>
  <si>
    <t>Inne</t>
  </si>
  <si>
    <r>
      <t xml:space="preserve">Absolwenci </t>
    </r>
    <r>
      <rPr>
        <sz val="8"/>
        <rFont val="Times New Roman CE"/>
        <family val="1"/>
      </rPr>
      <t>(refundacja)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</si>
</sst>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d/mm"/>
    <numFmt numFmtId="168" formatCode="mmmm\ yy"/>
    <numFmt numFmtId="169" formatCode="mmmmm\.yy"/>
    <numFmt numFmtId="170" formatCode="0.000000"/>
    <numFmt numFmtId="171" formatCode="0.00000"/>
  </numFmts>
  <fonts count="33">
    <font>
      <sz val="10"/>
      <name val="Arial CE"/>
      <family val="0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color indexed="10"/>
      <name val="Times New Roman CE"/>
      <family val="1"/>
    </font>
    <font>
      <sz val="14"/>
      <name val="Times New Roman CE"/>
      <family val="1"/>
    </font>
    <font>
      <b/>
      <sz val="14"/>
      <color indexed="57"/>
      <name val="Times New Roman CE"/>
      <family val="1"/>
    </font>
    <font>
      <b/>
      <sz val="12"/>
      <color indexed="57"/>
      <name val="Times New Roman CE"/>
      <family val="1"/>
    </font>
    <font>
      <sz val="14"/>
      <name val="Arial CE"/>
      <family val="0"/>
    </font>
    <font>
      <sz val="14"/>
      <color indexed="57"/>
      <name val="Arial CE"/>
      <family val="0"/>
    </font>
    <font>
      <sz val="9"/>
      <color indexed="12"/>
      <name val="Times New Roman CE"/>
      <family val="1"/>
    </font>
    <font>
      <sz val="12"/>
      <color indexed="12"/>
      <name val="Times New Roman CE"/>
      <family val="1"/>
    </font>
    <font>
      <b/>
      <sz val="9"/>
      <color indexed="10"/>
      <name val="Times New Roman CE"/>
      <family val="1"/>
    </font>
    <font>
      <sz val="12"/>
      <name val="Arial CE"/>
      <family val="2"/>
    </font>
    <font>
      <b/>
      <sz val="12"/>
      <color indexed="17"/>
      <name val="Times New Roman CE"/>
      <family val="1"/>
    </font>
    <font>
      <sz val="12"/>
      <color indexed="17"/>
      <name val="Times New Roman CE"/>
      <family val="1"/>
    </font>
    <font>
      <sz val="12"/>
      <color indexed="57"/>
      <name val="Times New Roman CE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Times New Roman CE"/>
      <family val="1"/>
    </font>
    <font>
      <b/>
      <sz val="9"/>
      <color indexed="57"/>
      <name val="Times New Roman CE"/>
      <family val="1"/>
    </font>
    <font>
      <sz val="12"/>
      <color indexed="10"/>
      <name val="Times New Roman CE"/>
      <family val="1"/>
    </font>
    <font>
      <sz val="9"/>
      <name val="Times New Roman CE"/>
      <family val="1"/>
    </font>
    <font>
      <b/>
      <sz val="14"/>
      <color indexed="12"/>
      <name val="Times New Roman CE"/>
      <family val="1"/>
    </font>
    <font>
      <sz val="14"/>
      <color indexed="12"/>
      <name val="Times New Roman CE"/>
      <family val="1"/>
    </font>
    <font>
      <sz val="8"/>
      <name val="Times New Roman CE"/>
      <family val="1"/>
    </font>
    <font>
      <b/>
      <sz val="12"/>
      <color indexed="12"/>
      <name val="Times New Roman CE"/>
      <family val="1"/>
    </font>
    <font>
      <b/>
      <sz val="5.5"/>
      <name val="Arial CE"/>
      <family val="2"/>
    </font>
    <font>
      <b/>
      <sz val="4.75"/>
      <name val="Arial CE"/>
      <family val="2"/>
    </font>
    <font>
      <sz val="8"/>
      <name val="Arial CE"/>
      <family val="0"/>
    </font>
    <font>
      <sz val="4.7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66" fontId="11" fillId="0" borderId="7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1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5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13" fillId="0" borderId="8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8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/>
    </xf>
    <xf numFmtId="0" fontId="18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66" fontId="20" fillId="3" borderId="3" xfId="0" applyNumberFormat="1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35" xfId="0" applyBorder="1" applyAlignment="1">
      <alignment horizontal="center" vertical="center" textRotation="90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34" xfId="0" applyBorder="1" applyAlignment="1">
      <alignment horizontal="center" vertical="center" textRotation="90"/>
    </xf>
    <xf numFmtId="0" fontId="2" fillId="0" borderId="22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 CE"/>
                <a:ea typeface="Arial CE"/>
                <a:cs typeface="Arial CE"/>
              </a:rPr>
              <a:t>Liczba bezrobotnych w 1999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1"/>
          <c:order val="0"/>
          <c:tx>
            <c:strRef>
              <c:f>'Analiza WS'!$B$5</c:f>
              <c:strCache>
                <c:ptCount val="1"/>
                <c:pt idx="0">
                  <c:v>OGÓŁEM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4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'Analiza WS'!$C$3:$K$3</c:f>
              <c:strCache>
                <c:ptCount val="9"/>
                <c:pt idx="0">
                  <c:v>12.2001</c:v>
                </c:pt>
                <c:pt idx="1">
                  <c:v>1.2002</c:v>
                </c:pt>
                <c:pt idx="2">
                  <c:v>2.2002</c:v>
                </c:pt>
                <c:pt idx="3">
                  <c:v>3.2002</c:v>
                </c:pt>
                <c:pt idx="4">
                  <c:v>4.2002</c:v>
                </c:pt>
                <c:pt idx="5">
                  <c:v>5.2002</c:v>
                </c:pt>
                <c:pt idx="6">
                  <c:v>6.2002</c:v>
                </c:pt>
                <c:pt idx="7">
                  <c:v>7.2002</c:v>
                </c:pt>
                <c:pt idx="8">
                  <c:v>8.2002</c:v>
                </c:pt>
              </c:strCache>
            </c:strRef>
          </c:cat>
          <c:val>
            <c:numRef>
              <c:f>'Analiza WS'!$C$5:$K$5</c:f>
              <c:numCache>
                <c:ptCount val="9"/>
                <c:pt idx="0">
                  <c:v>8956</c:v>
                </c:pt>
                <c:pt idx="1">
                  <c:v>9257</c:v>
                </c:pt>
                <c:pt idx="2">
                  <c:v>9240</c:v>
                </c:pt>
                <c:pt idx="3">
                  <c:v>8879</c:v>
                </c:pt>
                <c:pt idx="4">
                  <c:v>8271</c:v>
                </c:pt>
                <c:pt idx="5">
                  <c:v>7418</c:v>
                </c:pt>
                <c:pt idx="6">
                  <c:v>8074</c:v>
                </c:pt>
                <c:pt idx="7">
                  <c:v>8110</c:v>
                </c:pt>
                <c:pt idx="8">
                  <c:v>8109</c:v>
                </c:pt>
              </c:numCache>
            </c:numRef>
          </c:val>
          <c:smooth val="0"/>
        </c:ser>
        <c:marker val="1"/>
        <c:axId val="38388488"/>
        <c:axId val="9952073"/>
      </c:lineChart>
      <c:catAx>
        <c:axId val="3838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 CE"/>
                    <a:ea typeface="Arial CE"/>
                    <a:cs typeface="Arial CE"/>
                  </a:rPr>
                  <a:t>Miesiące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9952073"/>
        <c:crosses val="autoZero"/>
        <c:auto val="1"/>
        <c:lblOffset val="100"/>
        <c:noMultiLvlLbl val="0"/>
      </c:catAx>
      <c:valAx>
        <c:axId val="995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 CE"/>
                    <a:ea typeface="Arial CE"/>
                    <a:cs typeface="Arial CE"/>
                  </a:rPr>
                  <a:t>Liczba bezrobotnych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88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171450</xdr:colOff>
      <xdr:row>12</xdr:row>
      <xdr:rowOff>0</xdr:rowOff>
    </xdr:from>
    <xdr:to>
      <xdr:col>30</xdr:col>
      <xdr:colOff>228600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7249775" y="2619375"/>
        <a:ext cx="42576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75" zoomScaleNormal="75" workbookViewId="0" topLeftCell="A1">
      <selection activeCell="S20" sqref="S20"/>
    </sheetView>
  </sheetViews>
  <sheetFormatPr defaultColWidth="9.00390625" defaultRowHeight="12.75"/>
  <cols>
    <col min="1" max="1" width="3.00390625" style="3" bestFit="1" customWidth="1"/>
    <col min="2" max="2" width="32.625" style="3" customWidth="1"/>
    <col min="3" max="14" width="8.75390625" style="3" bestFit="1" customWidth="1"/>
    <col min="15" max="15" width="11.625" style="3" bestFit="1" customWidth="1"/>
    <col min="16" max="16" width="10.375" style="3" customWidth="1"/>
    <col min="17" max="17" width="14.25390625" style="3" bestFit="1" customWidth="1"/>
    <col min="18" max="16384" width="7.875" style="3" customWidth="1"/>
  </cols>
  <sheetData>
    <row r="1" spans="1:17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2" customFormat="1" ht="42.75" customHeight="1">
      <c r="A3" s="4"/>
      <c r="B3" s="5" t="s">
        <v>1</v>
      </c>
      <c r="C3" s="6" t="s">
        <v>2</v>
      </c>
      <c r="D3" s="6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7" t="s">
        <v>8</v>
      </c>
      <c r="J3" s="8" t="s">
        <v>9</v>
      </c>
      <c r="K3" s="7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10" t="s">
        <v>15</v>
      </c>
      <c r="Q3" s="11" t="s">
        <v>16</v>
      </c>
    </row>
    <row r="4" spans="1:17" s="19" customFormat="1" ht="15.75">
      <c r="A4" s="13" t="s">
        <v>17</v>
      </c>
      <c r="B4" s="14" t="s">
        <v>18</v>
      </c>
      <c r="C4" s="15"/>
      <c r="D4" s="16"/>
      <c r="E4" s="15"/>
      <c r="F4" s="16"/>
      <c r="G4" s="17"/>
      <c r="H4" s="17"/>
      <c r="I4" s="15"/>
      <c r="J4" s="17"/>
      <c r="K4" s="15"/>
      <c r="L4" s="15"/>
      <c r="M4" s="15"/>
      <c r="N4" s="15"/>
      <c r="O4" s="15"/>
      <c r="P4" s="15"/>
      <c r="Q4" s="18"/>
    </row>
    <row r="5" spans="1:17" s="26" customFormat="1" ht="18.75">
      <c r="A5" s="20"/>
      <c r="B5" s="21" t="s">
        <v>19</v>
      </c>
      <c r="C5" s="22">
        <v>8956</v>
      </c>
      <c r="D5" s="23">
        <v>9257</v>
      </c>
      <c r="E5" s="22">
        <v>9240</v>
      </c>
      <c r="F5" s="23">
        <v>8879</v>
      </c>
      <c r="G5" s="21">
        <v>8271</v>
      </c>
      <c r="H5" s="21">
        <v>7418</v>
      </c>
      <c r="I5" s="22">
        <v>8074</v>
      </c>
      <c r="J5" s="21">
        <v>8110</v>
      </c>
      <c r="K5" s="22">
        <v>8109</v>
      </c>
      <c r="L5" s="24">
        <v>8151</v>
      </c>
      <c r="M5" s="22">
        <v>7936</v>
      </c>
      <c r="N5" s="22">
        <v>7936</v>
      </c>
      <c r="O5" s="22">
        <v>8107</v>
      </c>
      <c r="P5" s="24">
        <f>O5-D5</f>
        <v>-1150</v>
      </c>
      <c r="Q5" s="25"/>
    </row>
    <row r="6" spans="1:17" s="30" customFormat="1" ht="12">
      <c r="A6" s="20"/>
      <c r="B6" s="27" t="s">
        <v>20</v>
      </c>
      <c r="C6" s="28"/>
      <c r="D6" s="28">
        <f aca="true" t="shared" si="0" ref="D6:O6">D5-C5</f>
        <v>301</v>
      </c>
      <c r="E6" s="28">
        <f t="shared" si="0"/>
        <v>-17</v>
      </c>
      <c r="F6" s="28">
        <f t="shared" si="0"/>
        <v>-361</v>
      </c>
      <c r="G6" s="28">
        <f t="shared" si="0"/>
        <v>-608</v>
      </c>
      <c r="H6" s="28">
        <f t="shared" si="0"/>
        <v>-853</v>
      </c>
      <c r="I6" s="28">
        <f t="shared" si="0"/>
        <v>656</v>
      </c>
      <c r="J6" s="28">
        <f t="shared" si="0"/>
        <v>36</v>
      </c>
      <c r="K6" s="28">
        <f t="shared" si="0"/>
        <v>-1</v>
      </c>
      <c r="L6" s="28">
        <f t="shared" si="0"/>
        <v>42</v>
      </c>
      <c r="M6" s="28">
        <f t="shared" si="0"/>
        <v>-215</v>
      </c>
      <c r="N6" s="28">
        <f t="shared" si="0"/>
        <v>0</v>
      </c>
      <c r="O6" s="28">
        <f t="shared" si="0"/>
        <v>171</v>
      </c>
      <c r="P6" s="28"/>
      <c r="Q6" s="29"/>
    </row>
    <row r="7" spans="1:17" s="26" customFormat="1" ht="15.75" customHeight="1">
      <c r="A7" s="20"/>
      <c r="B7" s="21" t="s">
        <v>21</v>
      </c>
      <c r="C7" s="31">
        <v>4805</v>
      </c>
      <c r="D7" s="32">
        <v>4875</v>
      </c>
      <c r="E7" s="31">
        <v>4897</v>
      </c>
      <c r="F7" s="32">
        <v>4771</v>
      </c>
      <c r="G7" s="33">
        <v>4558</v>
      </c>
      <c r="H7" s="33">
        <v>4068</v>
      </c>
      <c r="I7" s="31">
        <v>4606</v>
      </c>
      <c r="J7" s="33">
        <v>4590</v>
      </c>
      <c r="K7" s="31">
        <v>4609</v>
      </c>
      <c r="L7" s="34">
        <v>4623</v>
      </c>
      <c r="M7" s="35">
        <v>4417</v>
      </c>
      <c r="N7" s="35">
        <v>4272</v>
      </c>
      <c r="O7" s="35">
        <v>4238</v>
      </c>
      <c r="P7" s="24">
        <f>O7-D7</f>
        <v>-637</v>
      </c>
      <c r="Q7" s="25"/>
    </row>
    <row r="8" spans="1:17" s="30" customFormat="1" ht="12">
      <c r="A8" s="20"/>
      <c r="B8" s="27" t="s">
        <v>20</v>
      </c>
      <c r="C8" s="28"/>
      <c r="D8" s="28">
        <f aca="true" t="shared" si="1" ref="D8:O8">D7-C7</f>
        <v>70</v>
      </c>
      <c r="E8" s="28">
        <f t="shared" si="1"/>
        <v>22</v>
      </c>
      <c r="F8" s="28">
        <f t="shared" si="1"/>
        <v>-126</v>
      </c>
      <c r="G8" s="28">
        <f t="shared" si="1"/>
        <v>-213</v>
      </c>
      <c r="H8" s="28">
        <f t="shared" si="1"/>
        <v>-490</v>
      </c>
      <c r="I8" s="28">
        <f t="shared" si="1"/>
        <v>538</v>
      </c>
      <c r="J8" s="28">
        <f t="shared" si="1"/>
        <v>-16</v>
      </c>
      <c r="K8" s="28">
        <f t="shared" si="1"/>
        <v>19</v>
      </c>
      <c r="L8" s="28">
        <f t="shared" si="1"/>
        <v>14</v>
      </c>
      <c r="M8" s="28">
        <f t="shared" si="1"/>
        <v>-206</v>
      </c>
      <c r="N8" s="28">
        <f t="shared" si="1"/>
        <v>-145</v>
      </c>
      <c r="O8" s="28">
        <f t="shared" si="1"/>
        <v>-34</v>
      </c>
      <c r="P8" s="28"/>
      <c r="Q8" s="29"/>
    </row>
    <row r="9" spans="1:17" s="26" customFormat="1" ht="15.75" customHeight="1">
      <c r="A9" s="36"/>
      <c r="B9" s="21" t="s">
        <v>22</v>
      </c>
      <c r="C9" s="37">
        <v>752</v>
      </c>
      <c r="D9" s="32">
        <v>747</v>
      </c>
      <c r="E9" s="31">
        <v>739</v>
      </c>
      <c r="F9" s="32">
        <v>713</v>
      </c>
      <c r="G9" s="33">
        <v>637</v>
      </c>
      <c r="H9" s="38">
        <v>440</v>
      </c>
      <c r="I9" s="37">
        <v>243</v>
      </c>
      <c r="J9" s="38">
        <v>430</v>
      </c>
      <c r="K9" s="37">
        <v>522</v>
      </c>
      <c r="L9" s="34">
        <v>571</v>
      </c>
      <c r="M9" s="39">
        <v>551</v>
      </c>
      <c r="N9" s="39">
        <v>541</v>
      </c>
      <c r="O9" s="35">
        <v>579</v>
      </c>
      <c r="P9" s="24">
        <f>O9-D9</f>
        <v>-168</v>
      </c>
      <c r="Q9" s="40"/>
    </row>
    <row r="10" spans="1:17" s="46" customFormat="1" ht="12" customHeight="1">
      <c r="A10" s="41">
        <v>2</v>
      </c>
      <c r="B10" s="42" t="s">
        <v>23</v>
      </c>
      <c r="C10" s="43">
        <v>8127</v>
      </c>
      <c r="D10" s="43">
        <v>8457</v>
      </c>
      <c r="E10" s="43">
        <v>8467</v>
      </c>
      <c r="F10" s="43">
        <v>8487</v>
      </c>
      <c r="G10" s="43">
        <v>8358</v>
      </c>
      <c r="H10" s="43">
        <v>8421</v>
      </c>
      <c r="I10" s="43">
        <v>8721</v>
      </c>
      <c r="J10" s="43">
        <v>9028</v>
      </c>
      <c r="K10" s="43">
        <v>8990</v>
      </c>
      <c r="L10" s="43">
        <v>9089</v>
      </c>
      <c r="M10" s="43">
        <v>9053</v>
      </c>
      <c r="N10" s="43">
        <v>8998</v>
      </c>
      <c r="O10" s="43">
        <v>8956</v>
      </c>
      <c r="P10" s="44"/>
      <c r="Q10" s="45"/>
    </row>
    <row r="11" spans="1:17" s="46" customFormat="1" ht="20.25" customHeight="1">
      <c r="A11" s="47"/>
      <c r="B11" s="48"/>
      <c r="C11" s="49"/>
      <c r="D11" s="50"/>
      <c r="E11" s="50"/>
      <c r="F11" s="50"/>
      <c r="G11" s="50"/>
      <c r="H11" s="50"/>
      <c r="I11" s="50"/>
      <c r="J11" s="50"/>
      <c r="K11" s="50"/>
      <c r="L11" s="49"/>
      <c r="M11" s="49"/>
      <c r="N11" s="49"/>
      <c r="O11" s="51"/>
      <c r="P11" s="52"/>
      <c r="Q11" s="53"/>
    </row>
    <row r="12" spans="1:17" ht="15.75">
      <c r="A12" s="41" t="s">
        <v>24</v>
      </c>
      <c r="B12" s="54" t="s">
        <v>25</v>
      </c>
      <c r="C12" s="55"/>
      <c r="E12" s="55"/>
      <c r="G12" s="55"/>
      <c r="I12" s="55"/>
      <c r="K12" s="55"/>
      <c r="L12" s="55"/>
      <c r="M12" s="55"/>
      <c r="N12" s="55"/>
      <c r="O12" s="55"/>
      <c r="P12" s="55"/>
      <c r="Q12" s="56"/>
    </row>
    <row r="13" spans="1:17" ht="18.75">
      <c r="A13" s="57"/>
      <c r="B13" s="58" t="s">
        <v>19</v>
      </c>
      <c r="C13" s="31">
        <v>5103</v>
      </c>
      <c r="D13" s="32">
        <v>5270</v>
      </c>
      <c r="E13" s="31">
        <v>5271</v>
      </c>
      <c r="F13" s="32">
        <v>5086</v>
      </c>
      <c r="G13" s="31">
        <v>4689</v>
      </c>
      <c r="H13" s="32">
        <v>4231</v>
      </c>
      <c r="I13" s="31">
        <v>4581</v>
      </c>
      <c r="J13" s="32">
        <v>4616</v>
      </c>
      <c r="K13" s="31">
        <v>4644</v>
      </c>
      <c r="L13" s="34">
        <v>4668</v>
      </c>
      <c r="M13" s="31">
        <v>4496</v>
      </c>
      <c r="N13" s="31">
        <v>4504</v>
      </c>
      <c r="O13" s="31">
        <v>4650</v>
      </c>
      <c r="P13" s="24">
        <f>O13-D13</f>
        <v>-620</v>
      </c>
      <c r="Q13" s="59"/>
    </row>
    <row r="14" spans="1:17" s="63" customFormat="1" ht="15.75">
      <c r="A14" s="57"/>
      <c r="B14" s="60" t="s">
        <v>26</v>
      </c>
      <c r="C14" s="61">
        <f aca="true" t="shared" si="2" ref="C14:O14">C13/C5*100</f>
        <v>56.97856185797231</v>
      </c>
      <c r="D14" s="61">
        <f t="shared" si="2"/>
        <v>56.92989089337799</v>
      </c>
      <c r="E14" s="61">
        <f t="shared" si="2"/>
        <v>57.04545454545455</v>
      </c>
      <c r="F14" s="61">
        <f t="shared" si="2"/>
        <v>57.28122536321658</v>
      </c>
      <c r="G14" s="61">
        <f t="shared" si="2"/>
        <v>56.69205658324265</v>
      </c>
      <c r="H14" s="61">
        <f t="shared" si="2"/>
        <v>57.03693717983283</v>
      </c>
      <c r="I14" s="61">
        <f t="shared" si="2"/>
        <v>56.73767649244489</v>
      </c>
      <c r="J14" s="61">
        <f t="shared" si="2"/>
        <v>56.917385943279896</v>
      </c>
      <c r="K14" s="61">
        <f t="shared" si="2"/>
        <v>57.26970033296337</v>
      </c>
      <c r="L14" s="61">
        <f t="shared" si="2"/>
        <v>57.26904674273096</v>
      </c>
      <c r="M14" s="61">
        <f t="shared" si="2"/>
        <v>56.653225806451616</v>
      </c>
      <c r="N14" s="61">
        <f t="shared" si="2"/>
        <v>56.75403225806451</v>
      </c>
      <c r="O14" s="61">
        <f t="shared" si="2"/>
        <v>57.35783890465031</v>
      </c>
      <c r="P14" s="61"/>
      <c r="Q14" s="62"/>
    </row>
    <row r="15" spans="1:17" ht="18.75">
      <c r="A15" s="57"/>
      <c r="B15" s="58" t="s">
        <v>21</v>
      </c>
      <c r="C15" s="31">
        <v>2645</v>
      </c>
      <c r="D15" s="32">
        <v>2669</v>
      </c>
      <c r="E15" s="31">
        <v>2672</v>
      </c>
      <c r="F15" s="32">
        <v>2631</v>
      </c>
      <c r="G15" s="31">
        <v>2500</v>
      </c>
      <c r="H15" s="32">
        <v>2246</v>
      </c>
      <c r="I15" s="31">
        <v>2539</v>
      </c>
      <c r="J15" s="32">
        <v>2537</v>
      </c>
      <c r="K15" s="31">
        <v>2560</v>
      </c>
      <c r="L15" s="34">
        <v>2580</v>
      </c>
      <c r="M15" s="31">
        <v>2420</v>
      </c>
      <c r="N15" s="31">
        <v>2324</v>
      </c>
      <c r="O15" s="31">
        <v>2311</v>
      </c>
      <c r="P15" s="24">
        <f>O15-D15</f>
        <v>-358</v>
      </c>
      <c r="Q15" s="59"/>
    </row>
    <row r="16" spans="1:17" s="63" customFormat="1" ht="15.75">
      <c r="A16" s="64"/>
      <c r="B16" s="60" t="s">
        <v>27</v>
      </c>
      <c r="C16" s="61">
        <f aca="true" t="shared" si="3" ref="C16:O16">C15/C7*100</f>
        <v>55.04682622268471</v>
      </c>
      <c r="D16" s="61">
        <f t="shared" si="3"/>
        <v>54.74871794871795</v>
      </c>
      <c r="E16" s="61">
        <f t="shared" si="3"/>
        <v>54.56401878701246</v>
      </c>
      <c r="F16" s="61">
        <f t="shared" si="3"/>
        <v>55.145671766925176</v>
      </c>
      <c r="G16" s="61">
        <f t="shared" si="3"/>
        <v>54.848617814831066</v>
      </c>
      <c r="H16" s="61">
        <f t="shared" si="3"/>
        <v>55.21140609636185</v>
      </c>
      <c r="I16" s="61">
        <f t="shared" si="3"/>
        <v>55.1237516283109</v>
      </c>
      <c r="J16" s="61">
        <f t="shared" si="3"/>
        <v>55.272331154684096</v>
      </c>
      <c r="K16" s="61">
        <f t="shared" si="3"/>
        <v>55.543501844217836</v>
      </c>
      <c r="L16" s="61">
        <f t="shared" si="3"/>
        <v>55.80791693705386</v>
      </c>
      <c r="M16" s="61">
        <f t="shared" si="3"/>
        <v>54.788317862802806</v>
      </c>
      <c r="N16" s="61">
        <f t="shared" si="3"/>
        <v>54.40074906367042</v>
      </c>
      <c r="O16" s="61">
        <f t="shared" si="3"/>
        <v>54.530438886267106</v>
      </c>
      <c r="P16" s="61"/>
      <c r="Q16" s="62"/>
    </row>
    <row r="17" spans="1:17" s="63" customFormat="1" ht="15" customHeight="1">
      <c r="A17" s="41" t="s">
        <v>28</v>
      </c>
      <c r="B17" s="65" t="s">
        <v>29</v>
      </c>
      <c r="C17" s="66"/>
      <c r="D17" s="67"/>
      <c r="E17" s="66"/>
      <c r="F17" s="67"/>
      <c r="G17" s="66"/>
      <c r="H17" s="67"/>
      <c r="I17" s="66"/>
      <c r="J17" s="67"/>
      <c r="K17" s="66"/>
      <c r="L17" s="66"/>
      <c r="M17" s="66"/>
      <c r="N17" s="66"/>
      <c r="O17" s="66"/>
      <c r="P17" s="66"/>
      <c r="Q17" s="68"/>
    </row>
    <row r="18" spans="1:17" ht="18.75">
      <c r="A18" s="69"/>
      <c r="B18" s="58" t="s">
        <v>19</v>
      </c>
      <c r="C18" s="31">
        <v>1880</v>
      </c>
      <c r="D18" s="32">
        <v>1972</v>
      </c>
      <c r="E18" s="31">
        <v>1940</v>
      </c>
      <c r="F18" s="32">
        <v>1862</v>
      </c>
      <c r="G18" s="31">
        <v>1695</v>
      </c>
      <c r="H18" s="32">
        <v>1533</v>
      </c>
      <c r="I18" s="31">
        <v>1882</v>
      </c>
      <c r="J18" s="32">
        <v>1849</v>
      </c>
      <c r="K18" s="31">
        <v>1791</v>
      </c>
      <c r="L18" s="34">
        <v>1804</v>
      </c>
      <c r="M18" s="31">
        <v>1623</v>
      </c>
      <c r="N18" s="31">
        <v>1571</v>
      </c>
      <c r="O18" s="31">
        <v>1672</v>
      </c>
      <c r="P18" s="24">
        <f>O18-D18</f>
        <v>-300</v>
      </c>
      <c r="Q18" s="59"/>
    </row>
    <row r="19" spans="1:17" s="46" customFormat="1" ht="12">
      <c r="A19" s="69"/>
      <c r="B19" s="70" t="s">
        <v>30</v>
      </c>
      <c r="C19" s="71"/>
      <c r="D19" s="71">
        <f aca="true" t="shared" si="4" ref="D19:O19">D18-C18</f>
        <v>92</v>
      </c>
      <c r="E19" s="71">
        <f t="shared" si="4"/>
        <v>-32</v>
      </c>
      <c r="F19" s="71">
        <f t="shared" si="4"/>
        <v>-78</v>
      </c>
      <c r="G19" s="71">
        <f t="shared" si="4"/>
        <v>-167</v>
      </c>
      <c r="H19" s="71">
        <f t="shared" si="4"/>
        <v>-162</v>
      </c>
      <c r="I19" s="71">
        <f t="shared" si="4"/>
        <v>349</v>
      </c>
      <c r="J19" s="71">
        <f t="shared" si="4"/>
        <v>-33</v>
      </c>
      <c r="K19" s="71">
        <f t="shared" si="4"/>
        <v>-58</v>
      </c>
      <c r="L19" s="71">
        <f t="shared" si="4"/>
        <v>13</v>
      </c>
      <c r="M19" s="71">
        <f t="shared" si="4"/>
        <v>-181</v>
      </c>
      <c r="N19" s="71">
        <f t="shared" si="4"/>
        <v>-52</v>
      </c>
      <c r="O19" s="28">
        <f t="shared" si="4"/>
        <v>101</v>
      </c>
      <c r="P19" s="71"/>
      <c r="Q19" s="72"/>
    </row>
    <row r="20" spans="1:17" s="63" customFormat="1" ht="15.75">
      <c r="A20" s="69"/>
      <c r="B20" s="60" t="s">
        <v>31</v>
      </c>
      <c r="C20" s="61">
        <f aca="true" t="shared" si="5" ref="C20:O20">C18/C5*100</f>
        <v>20.991514068780706</v>
      </c>
      <c r="D20" s="61">
        <f t="shared" si="5"/>
        <v>21.302797882683375</v>
      </c>
      <c r="E20" s="61">
        <f t="shared" si="5"/>
        <v>20.995670995670995</v>
      </c>
      <c r="F20" s="61">
        <f t="shared" si="5"/>
        <v>20.970830048428876</v>
      </c>
      <c r="G20" s="61">
        <f t="shared" si="5"/>
        <v>20.49328980776206</v>
      </c>
      <c r="H20" s="61">
        <f t="shared" si="5"/>
        <v>20.66594769479644</v>
      </c>
      <c r="I20" s="61">
        <f t="shared" si="5"/>
        <v>23.3093881595244</v>
      </c>
      <c r="J20" s="61">
        <f t="shared" si="5"/>
        <v>22.79901356350185</v>
      </c>
      <c r="K20" s="61">
        <f t="shared" si="5"/>
        <v>22.086570477247502</v>
      </c>
      <c r="L20" s="61">
        <f t="shared" si="5"/>
        <v>22.13225371120108</v>
      </c>
      <c r="M20" s="61">
        <f t="shared" si="5"/>
        <v>20.45110887096774</v>
      </c>
      <c r="N20" s="61">
        <f t="shared" si="5"/>
        <v>19.795866935483872</v>
      </c>
      <c r="O20" s="61">
        <f t="shared" si="5"/>
        <v>20.62415196743555</v>
      </c>
      <c r="P20" s="61"/>
      <c r="Q20" s="62"/>
    </row>
    <row r="21" spans="1:17" ht="18.75">
      <c r="A21" s="69"/>
      <c r="B21" s="58" t="s">
        <v>21</v>
      </c>
      <c r="C21" s="31">
        <v>674</v>
      </c>
      <c r="D21" s="32">
        <v>675</v>
      </c>
      <c r="E21" s="31">
        <v>697</v>
      </c>
      <c r="F21" s="32">
        <v>675</v>
      </c>
      <c r="G21" s="31">
        <v>658</v>
      </c>
      <c r="H21" s="32">
        <v>585</v>
      </c>
      <c r="I21" s="31">
        <v>834</v>
      </c>
      <c r="J21" s="32">
        <v>779</v>
      </c>
      <c r="K21" s="31">
        <v>763</v>
      </c>
      <c r="L21" s="34">
        <v>767</v>
      </c>
      <c r="M21" s="31">
        <v>640</v>
      </c>
      <c r="N21" s="31">
        <v>566</v>
      </c>
      <c r="O21" s="31">
        <v>560</v>
      </c>
      <c r="P21" s="24">
        <f>O21-D21</f>
        <v>-115</v>
      </c>
      <c r="Q21" s="73"/>
    </row>
    <row r="22" spans="1:17" s="46" customFormat="1" ht="12">
      <c r="A22" s="69"/>
      <c r="B22" s="70" t="s">
        <v>30</v>
      </c>
      <c r="C22" s="71"/>
      <c r="D22" s="71">
        <f aca="true" t="shared" si="6" ref="D22:O22">D21-C21</f>
        <v>1</v>
      </c>
      <c r="E22" s="71">
        <f t="shared" si="6"/>
        <v>22</v>
      </c>
      <c r="F22" s="71">
        <f t="shared" si="6"/>
        <v>-22</v>
      </c>
      <c r="G22" s="71">
        <f t="shared" si="6"/>
        <v>-17</v>
      </c>
      <c r="H22" s="71">
        <f t="shared" si="6"/>
        <v>-73</v>
      </c>
      <c r="I22" s="71">
        <f t="shared" si="6"/>
        <v>249</v>
      </c>
      <c r="J22" s="71">
        <f t="shared" si="6"/>
        <v>-55</v>
      </c>
      <c r="K22" s="71">
        <f t="shared" si="6"/>
        <v>-16</v>
      </c>
      <c r="L22" s="71">
        <f t="shared" si="6"/>
        <v>4</v>
      </c>
      <c r="M22" s="71">
        <f t="shared" si="6"/>
        <v>-127</v>
      </c>
      <c r="N22" s="71">
        <f t="shared" si="6"/>
        <v>-74</v>
      </c>
      <c r="O22" s="28">
        <f t="shared" si="6"/>
        <v>-6</v>
      </c>
      <c r="P22" s="71"/>
      <c r="Q22" s="72"/>
    </row>
    <row r="23" spans="1:17" s="63" customFormat="1" ht="15.75">
      <c r="A23" s="47"/>
      <c r="B23" s="74" t="s">
        <v>27</v>
      </c>
      <c r="C23" s="75">
        <f aca="true" t="shared" si="7" ref="C23:O23">C21/C7*100</f>
        <v>14.027055150884497</v>
      </c>
      <c r="D23" s="75">
        <f t="shared" si="7"/>
        <v>13.846153846153847</v>
      </c>
      <c r="E23" s="75">
        <f t="shared" si="7"/>
        <v>14.233204002450481</v>
      </c>
      <c r="F23" s="75">
        <f t="shared" si="7"/>
        <v>14.147977363236219</v>
      </c>
      <c r="G23" s="75">
        <f t="shared" si="7"/>
        <v>14.436156208863537</v>
      </c>
      <c r="H23" s="75">
        <f t="shared" si="7"/>
        <v>14.380530973451327</v>
      </c>
      <c r="I23" s="75">
        <f t="shared" si="7"/>
        <v>18.106817194963092</v>
      </c>
      <c r="J23" s="75">
        <f t="shared" si="7"/>
        <v>16.971677559912855</v>
      </c>
      <c r="K23" s="75">
        <f t="shared" si="7"/>
        <v>16.554567151225864</v>
      </c>
      <c r="L23" s="75">
        <f t="shared" si="7"/>
        <v>16.590958252217174</v>
      </c>
      <c r="M23" s="75">
        <f t="shared" si="7"/>
        <v>14.489472492642063</v>
      </c>
      <c r="N23" s="75">
        <f t="shared" si="7"/>
        <v>13.249063670411983</v>
      </c>
      <c r="O23" s="75">
        <f t="shared" si="7"/>
        <v>13.213780084945729</v>
      </c>
      <c r="P23" s="75"/>
      <c r="Q23" s="76"/>
    </row>
    <row r="24" spans="1:17" s="63" customFormat="1" ht="21.75" customHeight="1">
      <c r="A24" s="77" t="s">
        <v>32</v>
      </c>
      <c r="B24" s="78" t="s">
        <v>33</v>
      </c>
      <c r="C24" s="79">
        <v>192</v>
      </c>
      <c r="D24" s="79">
        <v>122</v>
      </c>
      <c r="E24" s="79">
        <v>194</v>
      </c>
      <c r="F24" s="79">
        <v>188</v>
      </c>
      <c r="G24" s="79">
        <v>243</v>
      </c>
      <c r="H24" s="79">
        <v>211</v>
      </c>
      <c r="I24" s="79">
        <v>175</v>
      </c>
      <c r="J24" s="79">
        <v>308</v>
      </c>
      <c r="K24" s="79">
        <v>277</v>
      </c>
      <c r="L24" s="79">
        <v>267</v>
      </c>
      <c r="M24" s="79">
        <v>379</v>
      </c>
      <c r="N24" s="79">
        <v>546</v>
      </c>
      <c r="O24" s="79">
        <v>171</v>
      </c>
      <c r="P24" s="79"/>
      <c r="Q24" s="80">
        <f>D24+E24+F24+G24+H24+I24+J24+K24+L24+M24+N24+O24+P24</f>
        <v>3081</v>
      </c>
    </row>
    <row r="25" spans="1:17" s="63" customFormat="1" ht="21.75" customHeight="1">
      <c r="A25" s="77" t="s">
        <v>34</v>
      </c>
      <c r="B25" s="81" t="s">
        <v>35</v>
      </c>
      <c r="C25" s="82">
        <v>75</v>
      </c>
      <c r="D25" s="82">
        <v>121</v>
      </c>
      <c r="E25" s="82">
        <v>264</v>
      </c>
      <c r="F25" s="82">
        <v>119</v>
      </c>
      <c r="G25" s="82">
        <v>161</v>
      </c>
      <c r="H25" s="82">
        <v>218</v>
      </c>
      <c r="I25" s="82">
        <v>154</v>
      </c>
      <c r="J25" s="82">
        <v>276</v>
      </c>
      <c r="K25" s="82">
        <v>202</v>
      </c>
      <c r="L25" s="82">
        <v>193</v>
      </c>
      <c r="M25" s="82">
        <v>303</v>
      </c>
      <c r="N25" s="82">
        <v>339</v>
      </c>
      <c r="O25" s="82">
        <v>192</v>
      </c>
      <c r="P25" s="82"/>
      <c r="Q25" s="83">
        <f>D25+E25+F25+G25+H25+I25+J25+K25+L25+M25+N25+O25+P25</f>
        <v>2542</v>
      </c>
    </row>
    <row r="26" spans="1:17" s="87" customFormat="1" ht="18.75">
      <c r="A26" s="13" t="s">
        <v>36</v>
      </c>
      <c r="B26" s="84" t="s">
        <v>37</v>
      </c>
      <c r="C26" s="85">
        <v>553</v>
      </c>
      <c r="D26" s="85">
        <f aca="true" t="shared" si="8" ref="D26:O26">C5+D32-D5</f>
        <v>371</v>
      </c>
      <c r="E26" s="85">
        <f t="shared" si="8"/>
        <v>404</v>
      </c>
      <c r="F26" s="85">
        <f t="shared" si="8"/>
        <v>847</v>
      </c>
      <c r="G26" s="85">
        <f t="shared" si="8"/>
        <v>986</v>
      </c>
      <c r="H26" s="85">
        <f t="shared" si="8"/>
        <v>1157</v>
      </c>
      <c r="I26" s="85">
        <f t="shared" si="8"/>
        <v>596</v>
      </c>
      <c r="J26" s="85">
        <f t="shared" si="8"/>
        <v>930</v>
      </c>
      <c r="K26" s="85">
        <f t="shared" si="8"/>
        <v>627</v>
      </c>
      <c r="L26" s="85">
        <f t="shared" si="8"/>
        <v>658</v>
      </c>
      <c r="M26" s="85">
        <f t="shared" si="8"/>
        <v>880</v>
      </c>
      <c r="N26" s="85">
        <f t="shared" si="8"/>
        <v>659</v>
      </c>
      <c r="O26" s="85">
        <f t="shared" si="8"/>
        <v>515</v>
      </c>
      <c r="P26" s="85"/>
      <c r="Q26" s="86">
        <f>D26+E26+F26+G26+H26+I26+J26+K26+L26+M26+N26+P26+O26</f>
        <v>8630</v>
      </c>
    </row>
    <row r="27" spans="1:17" s="46" customFormat="1" ht="12">
      <c r="A27" s="20"/>
      <c r="B27" s="70" t="s">
        <v>30</v>
      </c>
      <c r="C27" s="71"/>
      <c r="D27" s="71">
        <f aca="true" t="shared" si="9" ref="D27:O27">D26-C26</f>
        <v>-182</v>
      </c>
      <c r="E27" s="71">
        <f t="shared" si="9"/>
        <v>33</v>
      </c>
      <c r="F27" s="71">
        <f t="shared" si="9"/>
        <v>443</v>
      </c>
      <c r="G27" s="71">
        <f t="shared" si="9"/>
        <v>139</v>
      </c>
      <c r="H27" s="71">
        <f t="shared" si="9"/>
        <v>171</v>
      </c>
      <c r="I27" s="71">
        <f t="shared" si="9"/>
        <v>-561</v>
      </c>
      <c r="J27" s="71">
        <f t="shared" si="9"/>
        <v>334</v>
      </c>
      <c r="K27" s="71">
        <f t="shared" si="9"/>
        <v>-303</v>
      </c>
      <c r="L27" s="71">
        <f t="shared" si="9"/>
        <v>31</v>
      </c>
      <c r="M27" s="71">
        <f t="shared" si="9"/>
        <v>222</v>
      </c>
      <c r="N27" s="71">
        <f t="shared" si="9"/>
        <v>-221</v>
      </c>
      <c r="O27" s="71">
        <f t="shared" si="9"/>
        <v>-144</v>
      </c>
      <c r="P27" s="71"/>
      <c r="Q27" s="71"/>
    </row>
    <row r="28" spans="1:17" s="87" customFormat="1" ht="18.75">
      <c r="A28" s="20"/>
      <c r="B28" s="84" t="s">
        <v>38</v>
      </c>
      <c r="C28" s="88">
        <v>300</v>
      </c>
      <c r="D28" s="89">
        <f aca="true" t="shared" si="10" ref="D28:O28">C7+D34-D7</f>
        <v>147</v>
      </c>
      <c r="E28" s="89">
        <f t="shared" si="10"/>
        <v>135</v>
      </c>
      <c r="F28" s="89">
        <f t="shared" si="10"/>
        <v>373</v>
      </c>
      <c r="G28" s="89">
        <f t="shared" si="10"/>
        <v>375</v>
      </c>
      <c r="H28" s="89">
        <f t="shared" si="10"/>
        <v>602</v>
      </c>
      <c r="I28" s="89">
        <f t="shared" si="10"/>
        <v>231</v>
      </c>
      <c r="J28" s="89">
        <f t="shared" si="10"/>
        <v>425</v>
      </c>
      <c r="K28" s="89">
        <f t="shared" si="10"/>
        <v>225</v>
      </c>
      <c r="L28" s="89">
        <f t="shared" si="10"/>
        <v>289</v>
      </c>
      <c r="M28" s="89">
        <f t="shared" si="10"/>
        <v>454</v>
      </c>
      <c r="N28" s="90">
        <f t="shared" si="10"/>
        <v>353</v>
      </c>
      <c r="O28" s="85">
        <f t="shared" si="10"/>
        <v>288</v>
      </c>
      <c r="P28" s="90"/>
      <c r="Q28" s="85">
        <f>D28+E28+F28+G28+H28+I28+J28+K28+L28+M28+N28+O28+P28</f>
        <v>3897</v>
      </c>
    </row>
    <row r="29" spans="1:17" s="46" customFormat="1" ht="12" customHeight="1">
      <c r="A29" s="20"/>
      <c r="B29" s="70" t="s">
        <v>30</v>
      </c>
      <c r="C29" s="71"/>
      <c r="D29" s="71">
        <f aca="true" t="shared" si="11" ref="D29:O29">D28-C28</f>
        <v>-153</v>
      </c>
      <c r="E29" s="71">
        <f t="shared" si="11"/>
        <v>-12</v>
      </c>
      <c r="F29" s="71">
        <f t="shared" si="11"/>
        <v>238</v>
      </c>
      <c r="G29" s="71">
        <f t="shared" si="11"/>
        <v>2</v>
      </c>
      <c r="H29" s="71">
        <f t="shared" si="11"/>
        <v>227</v>
      </c>
      <c r="I29" s="71">
        <f t="shared" si="11"/>
        <v>-371</v>
      </c>
      <c r="J29" s="71">
        <f t="shared" si="11"/>
        <v>194</v>
      </c>
      <c r="K29" s="71">
        <f t="shared" si="11"/>
        <v>-200</v>
      </c>
      <c r="L29" s="71">
        <f t="shared" si="11"/>
        <v>64</v>
      </c>
      <c r="M29" s="71">
        <f t="shared" si="11"/>
        <v>165</v>
      </c>
      <c r="N29" s="71">
        <f t="shared" si="11"/>
        <v>-101</v>
      </c>
      <c r="O29" s="71">
        <f t="shared" si="11"/>
        <v>-65</v>
      </c>
      <c r="P29" s="71"/>
      <c r="Q29" s="91"/>
    </row>
    <row r="30" spans="1:17" s="96" customFormat="1" ht="18.75" customHeight="1">
      <c r="A30" s="36"/>
      <c r="B30" s="92" t="s">
        <v>39</v>
      </c>
      <c r="C30" s="92">
        <v>410</v>
      </c>
      <c r="D30" s="93">
        <v>208</v>
      </c>
      <c r="E30" s="92">
        <v>227</v>
      </c>
      <c r="F30" s="93">
        <v>348</v>
      </c>
      <c r="G30" s="92">
        <v>509</v>
      </c>
      <c r="H30" s="93">
        <v>701</v>
      </c>
      <c r="I30" s="92">
        <v>277</v>
      </c>
      <c r="J30" s="93">
        <v>422</v>
      </c>
      <c r="K30" s="94">
        <v>326</v>
      </c>
      <c r="L30" s="94">
        <v>332</v>
      </c>
      <c r="M30" s="94">
        <v>536</v>
      </c>
      <c r="N30" s="94">
        <v>477</v>
      </c>
      <c r="O30" s="94">
        <v>302</v>
      </c>
      <c r="P30" s="92"/>
      <c r="Q30" s="95">
        <f>D30+E30+F30+G30+H30+I30+J30+K30+L30+M30+N30+O30+P30</f>
        <v>4665</v>
      </c>
    </row>
    <row r="31" spans="1:17" s="102" customFormat="1" ht="26.25" customHeight="1">
      <c r="A31" s="97" t="s">
        <v>40</v>
      </c>
      <c r="B31" s="92" t="s">
        <v>41</v>
      </c>
      <c r="C31" s="98">
        <v>332</v>
      </c>
      <c r="D31" s="99">
        <v>374</v>
      </c>
      <c r="E31" s="100">
        <v>391</v>
      </c>
      <c r="F31" s="99">
        <v>351</v>
      </c>
      <c r="G31" s="100">
        <v>499</v>
      </c>
      <c r="H31" s="99">
        <v>648</v>
      </c>
      <c r="I31" s="100">
        <v>569</v>
      </c>
      <c r="J31" s="99">
        <v>604</v>
      </c>
      <c r="K31" s="100">
        <v>541</v>
      </c>
      <c r="L31" s="98">
        <v>493</v>
      </c>
      <c r="M31" s="98">
        <v>644</v>
      </c>
      <c r="N31" s="98">
        <v>686</v>
      </c>
      <c r="O31" s="98">
        <v>553</v>
      </c>
      <c r="P31" s="98"/>
      <c r="Q31" s="101">
        <f>D31+E31+F31+G31+H31+I31+J31+K31+L31+M31+N31+O31+P31</f>
        <v>6353</v>
      </c>
    </row>
    <row r="32" spans="1:17" s="87" customFormat="1" ht="18.75">
      <c r="A32" s="13" t="s">
        <v>42</v>
      </c>
      <c r="B32" s="103" t="s">
        <v>43</v>
      </c>
      <c r="C32" s="85">
        <v>511</v>
      </c>
      <c r="D32" s="87">
        <v>672</v>
      </c>
      <c r="E32" s="85">
        <v>387</v>
      </c>
      <c r="F32" s="87">
        <v>486</v>
      </c>
      <c r="G32" s="85">
        <v>378</v>
      </c>
      <c r="H32" s="87">
        <v>304</v>
      </c>
      <c r="I32" s="85">
        <v>1252</v>
      </c>
      <c r="J32" s="87">
        <v>966</v>
      </c>
      <c r="K32" s="104">
        <v>626</v>
      </c>
      <c r="L32" s="104">
        <v>700</v>
      </c>
      <c r="M32" s="104">
        <v>665</v>
      </c>
      <c r="N32" s="104">
        <v>659</v>
      </c>
      <c r="O32" s="104">
        <v>686</v>
      </c>
      <c r="P32" s="85"/>
      <c r="Q32" s="105">
        <f>D32+E32+F32+G32+H32+I32+J32+K32+L32+M32+N32+O32+P32</f>
        <v>7781</v>
      </c>
    </row>
    <row r="33" spans="1:17" s="46" customFormat="1" ht="12">
      <c r="A33" s="106"/>
      <c r="B33" s="107" t="s">
        <v>30</v>
      </c>
      <c r="C33" s="71"/>
      <c r="D33" s="71">
        <f aca="true" t="shared" si="12" ref="D33:O33">D32-C32</f>
        <v>161</v>
      </c>
      <c r="E33" s="71">
        <f t="shared" si="12"/>
        <v>-285</v>
      </c>
      <c r="F33" s="71">
        <f t="shared" si="12"/>
        <v>99</v>
      </c>
      <c r="G33" s="71">
        <f t="shared" si="12"/>
        <v>-108</v>
      </c>
      <c r="H33" s="71">
        <f t="shared" si="12"/>
        <v>-74</v>
      </c>
      <c r="I33" s="71">
        <f t="shared" si="12"/>
        <v>948</v>
      </c>
      <c r="J33" s="71">
        <f t="shared" si="12"/>
        <v>-286</v>
      </c>
      <c r="K33" s="71">
        <f t="shared" si="12"/>
        <v>-340</v>
      </c>
      <c r="L33" s="71">
        <f t="shared" si="12"/>
        <v>74</v>
      </c>
      <c r="M33" s="71">
        <f t="shared" si="12"/>
        <v>-35</v>
      </c>
      <c r="N33" s="71">
        <f t="shared" si="12"/>
        <v>-6</v>
      </c>
      <c r="O33" s="71">
        <f t="shared" si="12"/>
        <v>27</v>
      </c>
      <c r="P33" s="71"/>
      <c r="Q33" s="72"/>
    </row>
    <row r="34" spans="1:17" s="109" customFormat="1" ht="18.75">
      <c r="A34" s="106"/>
      <c r="B34" s="103" t="s">
        <v>38</v>
      </c>
      <c r="C34" s="88">
        <v>145</v>
      </c>
      <c r="D34" s="108">
        <v>217</v>
      </c>
      <c r="E34" s="88">
        <v>157</v>
      </c>
      <c r="F34" s="108">
        <v>247</v>
      </c>
      <c r="G34" s="88">
        <v>162</v>
      </c>
      <c r="H34" s="108">
        <v>112</v>
      </c>
      <c r="I34" s="90">
        <v>769</v>
      </c>
      <c r="J34" s="109">
        <v>409</v>
      </c>
      <c r="K34" s="110">
        <v>244</v>
      </c>
      <c r="L34" s="110">
        <v>303</v>
      </c>
      <c r="M34" s="110">
        <v>248</v>
      </c>
      <c r="N34" s="110">
        <v>208</v>
      </c>
      <c r="O34" s="110">
        <v>254</v>
      </c>
      <c r="P34" s="90"/>
      <c r="Q34" s="105">
        <f>D34+E34+F34+G34+H34+I34+J34+K34+L34+M34+N34+O34+P34</f>
        <v>3330</v>
      </c>
    </row>
    <row r="35" spans="1:17" s="46" customFormat="1" ht="12" customHeight="1">
      <c r="A35" s="106"/>
      <c r="B35" s="107" t="s">
        <v>30</v>
      </c>
      <c r="C35" s="71"/>
      <c r="D35" s="71">
        <f aca="true" t="shared" si="13" ref="D35:O35">D34-C34</f>
        <v>72</v>
      </c>
      <c r="E35" s="71">
        <f t="shared" si="13"/>
        <v>-60</v>
      </c>
      <c r="F35" s="71">
        <f t="shared" si="13"/>
        <v>90</v>
      </c>
      <c r="G35" s="71">
        <f t="shared" si="13"/>
        <v>-85</v>
      </c>
      <c r="H35" s="71">
        <f t="shared" si="13"/>
        <v>-50</v>
      </c>
      <c r="I35" s="71">
        <f t="shared" si="13"/>
        <v>657</v>
      </c>
      <c r="J35" s="71">
        <f t="shared" si="13"/>
        <v>-360</v>
      </c>
      <c r="K35" s="71">
        <f t="shared" si="13"/>
        <v>-165</v>
      </c>
      <c r="L35" s="71">
        <f t="shared" si="13"/>
        <v>59</v>
      </c>
      <c r="M35" s="71">
        <f t="shared" si="13"/>
        <v>-55</v>
      </c>
      <c r="N35" s="71">
        <f t="shared" si="13"/>
        <v>-40</v>
      </c>
      <c r="O35" s="71">
        <f t="shared" si="13"/>
        <v>46</v>
      </c>
      <c r="P35" s="71"/>
      <c r="Q35" s="111"/>
    </row>
    <row r="36" spans="1:17" s="46" customFormat="1" ht="19.5" customHeight="1">
      <c r="A36" s="112"/>
      <c r="B36" s="113" t="s">
        <v>44</v>
      </c>
      <c r="C36" s="113">
        <v>54</v>
      </c>
      <c r="D36" s="113">
        <v>51</v>
      </c>
      <c r="E36" s="113">
        <v>32</v>
      </c>
      <c r="F36" s="113">
        <v>56</v>
      </c>
      <c r="G36" s="113">
        <v>46</v>
      </c>
      <c r="H36" s="113">
        <v>37</v>
      </c>
      <c r="I36" s="113">
        <v>188</v>
      </c>
      <c r="J36" s="113">
        <v>334</v>
      </c>
      <c r="K36" s="113">
        <v>199</v>
      </c>
      <c r="L36" s="113">
        <v>176</v>
      </c>
      <c r="M36" s="113">
        <v>112</v>
      </c>
      <c r="N36" s="113">
        <v>51</v>
      </c>
      <c r="O36" s="113">
        <v>143</v>
      </c>
      <c r="P36" s="113"/>
      <c r="Q36" s="95">
        <f>D36+E36+F36+G36+H36+I36+J36+K36+L36+M36+N36+O36+P36</f>
        <v>1425</v>
      </c>
    </row>
    <row r="37" spans="1:17" s="102" customFormat="1" ht="27" customHeight="1">
      <c r="A37" s="114" t="s">
        <v>45</v>
      </c>
      <c r="B37" s="115" t="s">
        <v>46</v>
      </c>
      <c r="C37" s="116">
        <v>623</v>
      </c>
      <c r="D37" s="117">
        <v>704</v>
      </c>
      <c r="E37" s="116">
        <v>401</v>
      </c>
      <c r="F37" s="117">
        <v>371</v>
      </c>
      <c r="G37" s="116">
        <v>370</v>
      </c>
      <c r="H37" s="117">
        <v>711</v>
      </c>
      <c r="I37" s="116">
        <v>869</v>
      </c>
      <c r="J37" s="117">
        <v>911</v>
      </c>
      <c r="K37" s="116">
        <v>503</v>
      </c>
      <c r="L37" s="116">
        <v>592</v>
      </c>
      <c r="M37" s="116">
        <v>608</v>
      </c>
      <c r="N37" s="116">
        <v>631</v>
      </c>
      <c r="O37" s="116">
        <v>511</v>
      </c>
      <c r="P37" s="116"/>
      <c r="Q37" s="101">
        <f>D37+E37+F37+G37+H37+I37+J37+K37+L37+M37+N37+O37+P37</f>
        <v>7182</v>
      </c>
    </row>
    <row r="38" spans="1:17" ht="18.75" customHeight="1">
      <c r="A38" s="112"/>
      <c r="B38" s="118" t="s">
        <v>47</v>
      </c>
      <c r="C38" s="119">
        <v>117</v>
      </c>
      <c r="D38" s="119">
        <v>86</v>
      </c>
      <c r="E38" s="120">
        <v>101</v>
      </c>
      <c r="F38" s="119">
        <v>40</v>
      </c>
      <c r="G38" s="120">
        <v>29</v>
      </c>
      <c r="H38" s="119">
        <v>46</v>
      </c>
      <c r="I38" s="120">
        <v>208</v>
      </c>
      <c r="J38" s="119">
        <v>411</v>
      </c>
      <c r="K38" s="119">
        <v>130</v>
      </c>
      <c r="L38" s="119">
        <v>125</v>
      </c>
      <c r="M38" s="119">
        <v>84</v>
      </c>
      <c r="N38" s="119">
        <v>48</v>
      </c>
      <c r="O38" s="119">
        <v>54</v>
      </c>
      <c r="P38" s="119"/>
      <c r="Q38" s="121">
        <f>D38+E38+F38+G38+H38+I38+J38+K38+L38+M38+N38+O38+P38</f>
        <v>1362</v>
      </c>
    </row>
    <row r="40" spans="2:7" ht="15.75">
      <c r="B40" s="122" t="s">
        <v>1</v>
      </c>
      <c r="C40" s="123"/>
      <c r="D40" s="124" t="s">
        <v>48</v>
      </c>
      <c r="E40" s="124"/>
      <c r="F40" s="124"/>
      <c r="G40" s="124"/>
    </row>
    <row r="41" spans="2:7" ht="15.75">
      <c r="B41" s="123"/>
      <c r="C41" s="123"/>
      <c r="D41" s="124" t="s">
        <v>49</v>
      </c>
      <c r="E41" s="125"/>
      <c r="F41" s="124" t="s">
        <v>14</v>
      </c>
      <c r="G41" s="125"/>
    </row>
    <row r="42" spans="2:7" ht="18">
      <c r="B42" s="126" t="s">
        <v>50</v>
      </c>
      <c r="C42" s="126"/>
      <c r="D42" s="127">
        <v>17.5</v>
      </c>
      <c r="E42" s="127"/>
      <c r="F42" s="127">
        <v>18.1</v>
      </c>
      <c r="G42" s="127"/>
    </row>
    <row r="43" spans="2:7" ht="18">
      <c r="B43" s="126" t="s">
        <v>51</v>
      </c>
      <c r="C43" s="126"/>
      <c r="D43" s="127">
        <v>15.4</v>
      </c>
      <c r="E43" s="127"/>
      <c r="F43" s="127">
        <v>16.1</v>
      </c>
      <c r="G43" s="127"/>
    </row>
    <row r="44" spans="2:7" ht="18">
      <c r="B44" s="124" t="s">
        <v>52</v>
      </c>
      <c r="C44" s="124"/>
      <c r="D44" s="128">
        <v>20</v>
      </c>
      <c r="E44" s="128"/>
      <c r="F44" s="129">
        <v>18.6</v>
      </c>
      <c r="G44" s="129"/>
    </row>
  </sheetData>
  <mergeCells count="37"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B40:C41"/>
    <mergeCell ref="D40:G40"/>
    <mergeCell ref="D41:E41"/>
    <mergeCell ref="F41:G41"/>
    <mergeCell ref="Q10:Q11"/>
    <mergeCell ref="H10:H11"/>
    <mergeCell ref="I10:I11"/>
    <mergeCell ref="J10:J11"/>
    <mergeCell ref="K10:K11"/>
    <mergeCell ref="P10:P11"/>
    <mergeCell ref="L10:L11"/>
    <mergeCell ref="M10:M11"/>
    <mergeCell ref="N10:N11"/>
    <mergeCell ref="O10:O11"/>
    <mergeCell ref="A1:Q2"/>
    <mergeCell ref="B10:B11"/>
    <mergeCell ref="A17:A23"/>
    <mergeCell ref="A10:A11"/>
    <mergeCell ref="A12:A16"/>
    <mergeCell ref="C10:C11"/>
    <mergeCell ref="D10:D11"/>
    <mergeCell ref="E10:E11"/>
    <mergeCell ref="F10:F11"/>
    <mergeCell ref="G10:G11"/>
    <mergeCell ref="A37:A38"/>
    <mergeCell ref="A26:A30"/>
    <mergeCell ref="A4:A9"/>
    <mergeCell ref="A32:A36"/>
  </mergeCells>
  <printOptions horizontalCentered="1" vertic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5" zoomScaleNormal="75" workbookViewId="0" topLeftCell="A1">
      <selection activeCell="S20" sqref="S20"/>
    </sheetView>
  </sheetViews>
  <sheetFormatPr defaultColWidth="9.00390625" defaultRowHeight="12.75"/>
  <cols>
    <col min="1" max="1" width="3.25390625" style="3" bestFit="1" customWidth="1"/>
    <col min="2" max="2" width="22.625" style="3" customWidth="1"/>
    <col min="3" max="15" width="8.75390625" style="3" bestFit="1" customWidth="1"/>
    <col min="16" max="16" width="8.25390625" style="3" bestFit="1" customWidth="1"/>
    <col min="17" max="16384" width="7.875" style="3" customWidth="1"/>
  </cols>
  <sheetData>
    <row r="1" spans="1:16" s="132" customFormat="1" ht="33" customHeight="1" thickBot="1">
      <c r="A1" s="130" t="s">
        <v>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24" customHeight="1">
      <c r="A2" s="133"/>
      <c r="B2" s="134" t="s">
        <v>1</v>
      </c>
      <c r="C2" s="135" t="s">
        <v>2</v>
      </c>
      <c r="D2" s="134" t="s">
        <v>3</v>
      </c>
      <c r="E2" s="135" t="s">
        <v>4</v>
      </c>
      <c r="F2" s="134" t="s">
        <v>5</v>
      </c>
      <c r="G2" s="135" t="s">
        <v>6</v>
      </c>
      <c r="H2" s="134" t="s">
        <v>7</v>
      </c>
      <c r="I2" s="135" t="s">
        <v>8</v>
      </c>
      <c r="J2" s="134" t="s">
        <v>9</v>
      </c>
      <c r="K2" s="134" t="s">
        <v>10</v>
      </c>
      <c r="L2" s="135" t="s">
        <v>11</v>
      </c>
      <c r="M2" s="136" t="s">
        <v>12</v>
      </c>
      <c r="N2" s="134" t="s">
        <v>13</v>
      </c>
      <c r="O2" s="135" t="s">
        <v>54</v>
      </c>
      <c r="P2" s="137" t="s">
        <v>55</v>
      </c>
    </row>
    <row r="3" spans="1:16" ht="15.75">
      <c r="A3" s="138" t="s">
        <v>17</v>
      </c>
      <c r="B3" s="139" t="s">
        <v>56</v>
      </c>
      <c r="C3" s="140">
        <v>161</v>
      </c>
      <c r="D3" s="141">
        <v>168</v>
      </c>
      <c r="E3" s="140">
        <v>72</v>
      </c>
      <c r="F3" s="141">
        <v>46</v>
      </c>
      <c r="G3" s="140">
        <v>76</v>
      </c>
      <c r="H3" s="141">
        <v>71</v>
      </c>
      <c r="I3" s="140">
        <v>426</v>
      </c>
      <c r="J3" s="141">
        <v>163</v>
      </c>
      <c r="K3" s="141">
        <v>80</v>
      </c>
      <c r="L3" s="140">
        <v>104</v>
      </c>
      <c r="M3" s="142">
        <v>96</v>
      </c>
      <c r="N3" s="141">
        <v>152</v>
      </c>
      <c r="O3" s="140">
        <v>169</v>
      </c>
      <c r="P3" s="143">
        <f>D3+E3+F3+G3+H3+I3+J3+K3+L3+M3+N3+O3</f>
        <v>1623</v>
      </c>
    </row>
    <row r="4" spans="1:16" s="148" customFormat="1" ht="15" customHeight="1">
      <c r="A4" s="144"/>
      <c r="B4" s="145" t="s">
        <v>57</v>
      </c>
      <c r="C4" s="91"/>
      <c r="D4" s="146">
        <f aca="true" t="shared" si="0" ref="D4:O4">D3-C3</f>
        <v>7</v>
      </c>
      <c r="E4" s="146">
        <f t="shared" si="0"/>
        <v>-96</v>
      </c>
      <c r="F4" s="146">
        <f t="shared" si="0"/>
        <v>-26</v>
      </c>
      <c r="G4" s="146">
        <f t="shared" si="0"/>
        <v>30</v>
      </c>
      <c r="H4" s="146">
        <f t="shared" si="0"/>
        <v>-5</v>
      </c>
      <c r="I4" s="146">
        <f t="shared" si="0"/>
        <v>355</v>
      </c>
      <c r="J4" s="146">
        <f t="shared" si="0"/>
        <v>-263</v>
      </c>
      <c r="K4" s="146">
        <f t="shared" si="0"/>
        <v>-83</v>
      </c>
      <c r="L4" s="146">
        <f t="shared" si="0"/>
        <v>24</v>
      </c>
      <c r="M4" s="146">
        <f t="shared" si="0"/>
        <v>-8</v>
      </c>
      <c r="N4" s="146">
        <f t="shared" si="0"/>
        <v>56</v>
      </c>
      <c r="O4" s="146">
        <f t="shared" si="0"/>
        <v>17</v>
      </c>
      <c r="P4" s="147"/>
    </row>
    <row r="5" spans="1:16" ht="15.75">
      <c r="A5" s="138" t="s">
        <v>58</v>
      </c>
      <c r="B5" s="139" t="s">
        <v>59</v>
      </c>
      <c r="C5" s="140">
        <v>195</v>
      </c>
      <c r="D5" s="141">
        <v>294</v>
      </c>
      <c r="E5" s="140">
        <v>191</v>
      </c>
      <c r="F5" s="141">
        <v>158</v>
      </c>
      <c r="G5" s="140">
        <v>156</v>
      </c>
      <c r="H5" s="141">
        <v>130</v>
      </c>
      <c r="I5" s="140">
        <v>489</v>
      </c>
      <c r="J5" s="141">
        <v>355</v>
      </c>
      <c r="K5" s="141">
        <v>246</v>
      </c>
      <c r="L5" s="140">
        <v>297</v>
      </c>
      <c r="M5" s="142">
        <v>329</v>
      </c>
      <c r="N5" s="141">
        <v>329</v>
      </c>
      <c r="O5" s="140">
        <v>264</v>
      </c>
      <c r="P5" s="143">
        <f>D5+E5+F5+G5+H5+I5+J5+K5+L5+M5+N5+O5</f>
        <v>3238</v>
      </c>
    </row>
    <row r="6" spans="1:16" s="148" customFormat="1" ht="15.75">
      <c r="A6" s="144"/>
      <c r="B6" s="145" t="s">
        <v>60</v>
      </c>
      <c r="C6" s="91"/>
      <c r="D6" s="146">
        <f aca="true" t="shared" si="1" ref="D6:O6">D5-C5</f>
        <v>99</v>
      </c>
      <c r="E6" s="146">
        <f t="shared" si="1"/>
        <v>-103</v>
      </c>
      <c r="F6" s="146">
        <f t="shared" si="1"/>
        <v>-33</v>
      </c>
      <c r="G6" s="146">
        <f t="shared" si="1"/>
        <v>-2</v>
      </c>
      <c r="H6" s="146">
        <f t="shared" si="1"/>
        <v>-26</v>
      </c>
      <c r="I6" s="146">
        <f t="shared" si="1"/>
        <v>359</v>
      </c>
      <c r="J6" s="146">
        <f t="shared" si="1"/>
        <v>-134</v>
      </c>
      <c r="K6" s="146">
        <f t="shared" si="1"/>
        <v>-109</v>
      </c>
      <c r="L6" s="146">
        <f t="shared" si="1"/>
        <v>51</v>
      </c>
      <c r="M6" s="146">
        <f t="shared" si="1"/>
        <v>32</v>
      </c>
      <c r="N6" s="146">
        <f t="shared" si="1"/>
        <v>0</v>
      </c>
      <c r="O6" s="146">
        <f t="shared" si="1"/>
        <v>-65</v>
      </c>
      <c r="P6" s="147"/>
    </row>
    <row r="7" spans="1:16" ht="15.75">
      <c r="A7" s="138" t="s">
        <v>24</v>
      </c>
      <c r="B7" s="139" t="s">
        <v>61</v>
      </c>
      <c r="C7" s="140">
        <v>3</v>
      </c>
      <c r="D7" s="141">
        <v>15</v>
      </c>
      <c r="E7" s="140">
        <v>9</v>
      </c>
      <c r="F7" s="141">
        <v>3</v>
      </c>
      <c r="G7" s="140">
        <v>4</v>
      </c>
      <c r="H7" s="141">
        <v>0</v>
      </c>
      <c r="I7" s="140">
        <v>2</v>
      </c>
      <c r="J7" s="141">
        <v>13</v>
      </c>
      <c r="K7" s="141">
        <v>5</v>
      </c>
      <c r="L7" s="140">
        <v>2</v>
      </c>
      <c r="M7" s="142">
        <v>10</v>
      </c>
      <c r="N7" s="141">
        <v>11</v>
      </c>
      <c r="O7" s="140">
        <v>10</v>
      </c>
      <c r="P7" s="143">
        <f>D7+E7+F7+G7+H7+I7+J7+K7+L7+M7+N7+O7</f>
        <v>84</v>
      </c>
    </row>
    <row r="8" spans="1:16" s="148" customFormat="1" ht="15.75">
      <c r="A8" s="144"/>
      <c r="B8" s="145" t="s">
        <v>62</v>
      </c>
      <c r="C8" s="91"/>
      <c r="D8" s="146">
        <f aca="true" t="shared" si="2" ref="D8:O8">D7-C7</f>
        <v>12</v>
      </c>
      <c r="E8" s="146">
        <f t="shared" si="2"/>
        <v>-6</v>
      </c>
      <c r="F8" s="146">
        <f t="shared" si="2"/>
        <v>-6</v>
      </c>
      <c r="G8" s="146">
        <f t="shared" si="2"/>
        <v>1</v>
      </c>
      <c r="H8" s="146">
        <f t="shared" si="2"/>
        <v>-4</v>
      </c>
      <c r="I8" s="146">
        <f t="shared" si="2"/>
        <v>2</v>
      </c>
      <c r="J8" s="146">
        <f t="shared" si="2"/>
        <v>11</v>
      </c>
      <c r="K8" s="146">
        <f t="shared" si="2"/>
        <v>-8</v>
      </c>
      <c r="L8" s="146">
        <f t="shared" si="2"/>
        <v>-3</v>
      </c>
      <c r="M8" s="146">
        <f t="shared" si="2"/>
        <v>8</v>
      </c>
      <c r="N8" s="146">
        <f t="shared" si="2"/>
        <v>1</v>
      </c>
      <c r="O8" s="146">
        <f t="shared" si="2"/>
        <v>-1</v>
      </c>
      <c r="P8" s="147"/>
    </row>
    <row r="9" spans="1:16" ht="15.75">
      <c r="A9" s="138" t="s">
        <v>28</v>
      </c>
      <c r="B9" s="139" t="s">
        <v>63</v>
      </c>
      <c r="C9" s="140">
        <v>12</v>
      </c>
      <c r="D9" s="141">
        <v>28</v>
      </c>
      <c r="E9" s="140">
        <v>7</v>
      </c>
      <c r="F9" s="141">
        <v>8</v>
      </c>
      <c r="G9" s="140">
        <v>5</v>
      </c>
      <c r="H9" s="141">
        <v>15</v>
      </c>
      <c r="I9" s="140">
        <v>36</v>
      </c>
      <c r="J9" s="141">
        <v>3</v>
      </c>
      <c r="K9" s="141">
        <v>19</v>
      </c>
      <c r="L9" s="140">
        <v>33</v>
      </c>
      <c r="M9" s="142">
        <v>7</v>
      </c>
      <c r="N9" s="141">
        <v>16</v>
      </c>
      <c r="O9" s="140">
        <v>10</v>
      </c>
      <c r="P9" s="143">
        <f>D9+E9+F9+G9+H9+I9+J9+K9+L9+M9+N9+O9</f>
        <v>187</v>
      </c>
    </row>
    <row r="10" spans="1:16" s="148" customFormat="1" ht="15.75">
      <c r="A10" s="144"/>
      <c r="B10" s="145" t="s">
        <v>64</v>
      </c>
      <c r="C10" s="91"/>
      <c r="D10" s="146">
        <f aca="true" t="shared" si="3" ref="D10:O10">D9-C9</f>
        <v>16</v>
      </c>
      <c r="E10" s="146">
        <f t="shared" si="3"/>
        <v>-21</v>
      </c>
      <c r="F10" s="146">
        <f t="shared" si="3"/>
        <v>1</v>
      </c>
      <c r="G10" s="146">
        <f t="shared" si="3"/>
        <v>-3</v>
      </c>
      <c r="H10" s="146">
        <f t="shared" si="3"/>
        <v>10</v>
      </c>
      <c r="I10" s="146">
        <f t="shared" si="3"/>
        <v>21</v>
      </c>
      <c r="J10" s="146">
        <f t="shared" si="3"/>
        <v>-33</v>
      </c>
      <c r="K10" s="146">
        <f t="shared" si="3"/>
        <v>16</v>
      </c>
      <c r="L10" s="146">
        <f t="shared" si="3"/>
        <v>14</v>
      </c>
      <c r="M10" s="146">
        <f t="shared" si="3"/>
        <v>-26</v>
      </c>
      <c r="N10" s="146">
        <f t="shared" si="3"/>
        <v>9</v>
      </c>
      <c r="O10" s="146">
        <f t="shared" si="3"/>
        <v>-6</v>
      </c>
      <c r="P10" s="147"/>
    </row>
    <row r="11" spans="1:16" ht="15.75">
      <c r="A11" s="138" t="s">
        <v>32</v>
      </c>
      <c r="B11" s="139" t="s">
        <v>65</v>
      </c>
      <c r="C11" s="140">
        <v>2</v>
      </c>
      <c r="D11" s="141">
        <v>1</v>
      </c>
      <c r="E11" s="140">
        <v>1</v>
      </c>
      <c r="F11" s="141">
        <v>4</v>
      </c>
      <c r="G11" s="140">
        <v>3</v>
      </c>
      <c r="H11" s="141">
        <v>4</v>
      </c>
      <c r="I11" s="140">
        <v>5</v>
      </c>
      <c r="J11" s="141">
        <v>8</v>
      </c>
      <c r="K11" s="141">
        <v>3</v>
      </c>
      <c r="L11" s="140">
        <v>2</v>
      </c>
      <c r="M11" s="142">
        <v>7</v>
      </c>
      <c r="N11" s="141">
        <v>0</v>
      </c>
      <c r="O11" s="140">
        <v>7</v>
      </c>
      <c r="P11" s="143">
        <f>D11+E11+F11+G11+H11+I11+J11+K11+L11+M11+N11+O11</f>
        <v>45</v>
      </c>
    </row>
    <row r="12" spans="1:16" s="148" customFormat="1" ht="15.75">
      <c r="A12" s="144"/>
      <c r="B12" s="145" t="s">
        <v>66</v>
      </c>
      <c r="C12" s="91"/>
      <c r="D12" s="146">
        <f aca="true" t="shared" si="4" ref="D12:O12">D11-C11</f>
        <v>-1</v>
      </c>
      <c r="E12" s="146">
        <f t="shared" si="4"/>
        <v>0</v>
      </c>
      <c r="F12" s="146">
        <f t="shared" si="4"/>
        <v>3</v>
      </c>
      <c r="G12" s="146">
        <f t="shared" si="4"/>
        <v>-1</v>
      </c>
      <c r="H12" s="146">
        <f t="shared" si="4"/>
        <v>1</v>
      </c>
      <c r="I12" s="146">
        <f t="shared" si="4"/>
        <v>1</v>
      </c>
      <c r="J12" s="146">
        <f t="shared" si="4"/>
        <v>3</v>
      </c>
      <c r="K12" s="146">
        <f t="shared" si="4"/>
        <v>-5</v>
      </c>
      <c r="L12" s="146">
        <f t="shared" si="4"/>
        <v>-1</v>
      </c>
      <c r="M12" s="146">
        <f t="shared" si="4"/>
        <v>5</v>
      </c>
      <c r="N12" s="146">
        <f t="shared" si="4"/>
        <v>-7</v>
      </c>
      <c r="O12" s="146">
        <f t="shared" si="4"/>
        <v>7</v>
      </c>
      <c r="P12" s="147"/>
    </row>
    <row r="13" spans="1:16" ht="15.75">
      <c r="A13" s="138" t="s">
        <v>67</v>
      </c>
      <c r="B13" s="149" t="s">
        <v>68</v>
      </c>
      <c r="C13" s="3">
        <v>19</v>
      </c>
      <c r="D13" s="55">
        <v>34</v>
      </c>
      <c r="E13" s="3">
        <v>0</v>
      </c>
      <c r="F13" s="55">
        <v>6</v>
      </c>
      <c r="G13" s="3">
        <v>0</v>
      </c>
      <c r="H13" s="55">
        <v>0</v>
      </c>
      <c r="I13" s="3">
        <v>4</v>
      </c>
      <c r="J13" s="55">
        <v>13</v>
      </c>
      <c r="K13" s="55">
        <v>12</v>
      </c>
      <c r="L13" s="3">
        <v>9</v>
      </c>
      <c r="M13" s="150">
        <v>17</v>
      </c>
      <c r="N13" s="55">
        <v>4</v>
      </c>
      <c r="O13" s="3">
        <v>14</v>
      </c>
      <c r="P13" s="143">
        <f>D13+E13+F13+G13+H13+I13+J13+K13+L13+M13+N13+O13</f>
        <v>113</v>
      </c>
    </row>
    <row r="14" spans="1:16" s="148" customFormat="1" ht="15.75">
      <c r="A14" s="144"/>
      <c r="B14" s="149" t="s">
        <v>69</v>
      </c>
      <c r="C14" s="91"/>
      <c r="D14" s="146">
        <f aca="true" t="shared" si="5" ref="D14:O14">D13-C13</f>
        <v>15</v>
      </c>
      <c r="E14" s="146">
        <f t="shared" si="5"/>
        <v>-34</v>
      </c>
      <c r="F14" s="146">
        <f t="shared" si="5"/>
        <v>6</v>
      </c>
      <c r="G14" s="146">
        <f t="shared" si="5"/>
        <v>-6</v>
      </c>
      <c r="H14" s="146">
        <f t="shared" si="5"/>
        <v>0</v>
      </c>
      <c r="I14" s="146">
        <f t="shared" si="5"/>
        <v>4</v>
      </c>
      <c r="J14" s="146">
        <f t="shared" si="5"/>
        <v>9</v>
      </c>
      <c r="K14" s="146">
        <f t="shared" si="5"/>
        <v>-1</v>
      </c>
      <c r="L14" s="146">
        <f t="shared" si="5"/>
        <v>-3</v>
      </c>
      <c r="M14" s="146">
        <f t="shared" si="5"/>
        <v>8</v>
      </c>
      <c r="N14" s="146">
        <f t="shared" si="5"/>
        <v>-13</v>
      </c>
      <c r="O14" s="146">
        <f t="shared" si="5"/>
        <v>10</v>
      </c>
      <c r="P14" s="151"/>
    </row>
    <row r="15" spans="1:16" ht="15.75">
      <c r="A15" s="138" t="s">
        <v>40</v>
      </c>
      <c r="B15" s="139" t="s">
        <v>70</v>
      </c>
      <c r="C15" s="140">
        <v>1</v>
      </c>
      <c r="D15" s="141">
        <v>1</v>
      </c>
      <c r="E15" s="140">
        <v>1</v>
      </c>
      <c r="F15" s="141">
        <v>2</v>
      </c>
      <c r="G15" s="140">
        <v>6</v>
      </c>
      <c r="H15" s="141">
        <v>2</v>
      </c>
      <c r="I15" s="140">
        <v>1</v>
      </c>
      <c r="J15" s="141">
        <v>1</v>
      </c>
      <c r="K15" s="141">
        <v>2</v>
      </c>
      <c r="L15" s="140">
        <v>0</v>
      </c>
      <c r="M15" s="142">
        <v>5</v>
      </c>
      <c r="N15" s="141">
        <v>2</v>
      </c>
      <c r="O15" s="140">
        <v>1</v>
      </c>
      <c r="P15" s="143">
        <f>D15+E15+F15+G15+H15+I15+J15+K15+L15+M15+N15+O15</f>
        <v>24</v>
      </c>
    </row>
    <row r="16" spans="1:16" s="148" customFormat="1" ht="15.75">
      <c r="A16" s="144"/>
      <c r="B16" s="145" t="s">
        <v>71</v>
      </c>
      <c r="C16" s="91"/>
      <c r="D16" s="146">
        <f aca="true" t="shared" si="6" ref="D16:O16">D15-C15</f>
        <v>0</v>
      </c>
      <c r="E16" s="146">
        <f t="shared" si="6"/>
        <v>0</v>
      </c>
      <c r="F16" s="146">
        <f t="shared" si="6"/>
        <v>1</v>
      </c>
      <c r="G16" s="146">
        <f t="shared" si="6"/>
        <v>4</v>
      </c>
      <c r="H16" s="146">
        <f t="shared" si="6"/>
        <v>-4</v>
      </c>
      <c r="I16" s="146">
        <f t="shared" si="6"/>
        <v>-1</v>
      </c>
      <c r="J16" s="146">
        <f t="shared" si="6"/>
        <v>0</v>
      </c>
      <c r="K16" s="146">
        <f t="shared" si="6"/>
        <v>1</v>
      </c>
      <c r="L16" s="146">
        <f t="shared" si="6"/>
        <v>-2</v>
      </c>
      <c r="M16" s="146">
        <f t="shared" si="6"/>
        <v>5</v>
      </c>
      <c r="N16" s="146">
        <f t="shared" si="6"/>
        <v>-3</v>
      </c>
      <c r="O16" s="146">
        <f t="shared" si="6"/>
        <v>-1</v>
      </c>
      <c r="P16" s="147"/>
    </row>
    <row r="17" spans="1:16" ht="15.75">
      <c r="A17" s="138" t="s">
        <v>42</v>
      </c>
      <c r="B17" s="149" t="s">
        <v>72</v>
      </c>
      <c r="C17" s="3">
        <v>54</v>
      </c>
      <c r="D17" s="55">
        <v>51</v>
      </c>
      <c r="E17" s="3">
        <v>32</v>
      </c>
      <c r="F17" s="55">
        <v>56</v>
      </c>
      <c r="G17" s="3">
        <v>46</v>
      </c>
      <c r="H17" s="55">
        <v>37</v>
      </c>
      <c r="I17" s="3">
        <v>188</v>
      </c>
      <c r="J17" s="55">
        <v>334</v>
      </c>
      <c r="K17" s="55">
        <v>199</v>
      </c>
      <c r="L17" s="3">
        <v>176</v>
      </c>
      <c r="M17" s="150">
        <v>112</v>
      </c>
      <c r="N17" s="55">
        <v>51</v>
      </c>
      <c r="O17" s="3">
        <v>143</v>
      </c>
      <c r="P17" s="143">
        <f>D17+E17+F17+G17+H17+I17+J17+K17+L17+M17+N17+O17</f>
        <v>1425</v>
      </c>
    </row>
    <row r="18" spans="1:16" s="148" customFormat="1" ht="15.75">
      <c r="A18" s="144"/>
      <c r="B18" s="149" t="s">
        <v>73</v>
      </c>
      <c r="C18" s="152"/>
      <c r="D18" s="153">
        <v>0</v>
      </c>
      <c r="E18" s="153">
        <v>0</v>
      </c>
      <c r="F18" s="153">
        <v>8</v>
      </c>
      <c r="G18" s="153">
        <v>4</v>
      </c>
      <c r="H18" s="153">
        <v>0</v>
      </c>
      <c r="I18" s="153">
        <v>0</v>
      </c>
      <c r="J18" s="153">
        <v>0</v>
      </c>
      <c r="K18" s="153">
        <v>0</v>
      </c>
      <c r="L18" s="153">
        <v>4</v>
      </c>
      <c r="M18" s="153">
        <v>22</v>
      </c>
      <c r="N18" s="152"/>
      <c r="O18" s="152"/>
      <c r="P18" s="151"/>
    </row>
    <row r="19" spans="1:16" ht="15.75">
      <c r="A19" s="138" t="s">
        <v>45</v>
      </c>
      <c r="B19" s="154" t="s">
        <v>74</v>
      </c>
      <c r="C19" s="140">
        <v>52</v>
      </c>
      <c r="D19" s="141">
        <v>56</v>
      </c>
      <c r="E19" s="140">
        <v>51</v>
      </c>
      <c r="F19" s="141">
        <v>68</v>
      </c>
      <c r="G19" s="140">
        <v>40</v>
      </c>
      <c r="H19" s="141">
        <v>28</v>
      </c>
      <c r="I19" s="140">
        <v>65</v>
      </c>
      <c r="J19" s="141">
        <v>42</v>
      </c>
      <c r="K19" s="141">
        <v>42</v>
      </c>
      <c r="L19" s="140">
        <v>49</v>
      </c>
      <c r="M19" s="142">
        <v>47</v>
      </c>
      <c r="N19" s="141">
        <v>58</v>
      </c>
      <c r="O19" s="140">
        <v>28</v>
      </c>
      <c r="P19" s="143">
        <f>D19+E19+F19+G19+H19+I19+J19+K19+L19+M19+N19+O19</f>
        <v>574</v>
      </c>
    </row>
    <row r="20" spans="1:16" s="148" customFormat="1" ht="15.75">
      <c r="A20" s="144"/>
      <c r="B20" s="155"/>
      <c r="C20" s="91"/>
      <c r="D20" s="146">
        <f aca="true" t="shared" si="7" ref="D20:O20">D19-C19</f>
        <v>4</v>
      </c>
      <c r="E20" s="146">
        <f t="shared" si="7"/>
        <v>-5</v>
      </c>
      <c r="F20" s="146">
        <f t="shared" si="7"/>
        <v>17</v>
      </c>
      <c r="G20" s="146">
        <f t="shared" si="7"/>
        <v>-28</v>
      </c>
      <c r="H20" s="146">
        <f t="shared" si="7"/>
        <v>-12</v>
      </c>
      <c r="I20" s="146">
        <f t="shared" si="7"/>
        <v>37</v>
      </c>
      <c r="J20" s="146">
        <f t="shared" si="7"/>
        <v>-23</v>
      </c>
      <c r="K20" s="146">
        <f t="shared" si="7"/>
        <v>0</v>
      </c>
      <c r="L20" s="146">
        <f t="shared" si="7"/>
        <v>7</v>
      </c>
      <c r="M20" s="146">
        <f t="shared" si="7"/>
        <v>-2</v>
      </c>
      <c r="N20" s="146">
        <f t="shared" si="7"/>
        <v>11</v>
      </c>
      <c r="O20" s="146">
        <f t="shared" si="7"/>
        <v>-30</v>
      </c>
      <c r="P20" s="147"/>
    </row>
    <row r="21" spans="1:16" ht="15.75">
      <c r="A21" s="138" t="s">
        <v>75</v>
      </c>
      <c r="B21" s="149" t="s">
        <v>76</v>
      </c>
      <c r="C21" s="3">
        <v>8</v>
      </c>
      <c r="D21" s="55">
        <v>24</v>
      </c>
      <c r="E21" s="3">
        <v>22</v>
      </c>
      <c r="F21" s="55">
        <v>17</v>
      </c>
      <c r="G21" s="3">
        <v>18</v>
      </c>
      <c r="H21" s="55">
        <v>10</v>
      </c>
      <c r="I21" s="3">
        <v>12</v>
      </c>
      <c r="J21" s="55">
        <v>14</v>
      </c>
      <c r="K21" s="55">
        <v>13</v>
      </c>
      <c r="L21" s="3">
        <v>15</v>
      </c>
      <c r="M21" s="150">
        <v>23</v>
      </c>
      <c r="N21" s="55">
        <v>15</v>
      </c>
      <c r="O21" s="3">
        <v>12</v>
      </c>
      <c r="P21" s="143">
        <f>D21+E21+F21+G21+H21+I21+J21+K21+L21+M21+N21+O21</f>
        <v>195</v>
      </c>
    </row>
    <row r="22" spans="1:19" s="148" customFormat="1" ht="15.75">
      <c r="A22" s="144"/>
      <c r="B22" s="149" t="s">
        <v>77</v>
      </c>
      <c r="C22" s="91"/>
      <c r="D22" s="146">
        <f aca="true" t="shared" si="8" ref="D22:O22">D21-C21</f>
        <v>16</v>
      </c>
      <c r="E22" s="146">
        <f t="shared" si="8"/>
        <v>-2</v>
      </c>
      <c r="F22" s="146">
        <f t="shared" si="8"/>
        <v>-5</v>
      </c>
      <c r="G22" s="146">
        <f t="shared" si="8"/>
        <v>1</v>
      </c>
      <c r="H22" s="146">
        <f t="shared" si="8"/>
        <v>-8</v>
      </c>
      <c r="I22" s="146">
        <f t="shared" si="8"/>
        <v>2</v>
      </c>
      <c r="J22" s="146">
        <f t="shared" si="8"/>
        <v>2</v>
      </c>
      <c r="K22" s="146">
        <f t="shared" si="8"/>
        <v>-1</v>
      </c>
      <c r="L22" s="146">
        <f t="shared" si="8"/>
        <v>2</v>
      </c>
      <c r="M22" s="146">
        <f t="shared" si="8"/>
        <v>8</v>
      </c>
      <c r="N22" s="146">
        <f t="shared" si="8"/>
        <v>-8</v>
      </c>
      <c r="O22" s="146">
        <f t="shared" si="8"/>
        <v>-3</v>
      </c>
      <c r="P22" s="151"/>
      <c r="Q22" s="46"/>
      <c r="R22" s="46"/>
      <c r="S22" s="46"/>
    </row>
    <row r="23" spans="1:16" ht="15.75">
      <c r="A23" s="138" t="s">
        <v>78</v>
      </c>
      <c r="B23" s="139" t="s">
        <v>79</v>
      </c>
      <c r="C23" s="140">
        <v>4</v>
      </c>
      <c r="D23" s="141">
        <v>0</v>
      </c>
      <c r="E23" s="140">
        <v>1</v>
      </c>
      <c r="F23" s="141">
        <v>118</v>
      </c>
      <c r="G23" s="140">
        <v>24</v>
      </c>
      <c r="H23" s="141">
        <v>7</v>
      </c>
      <c r="I23" s="140">
        <v>23</v>
      </c>
      <c r="J23" s="141">
        <v>18</v>
      </c>
      <c r="K23" s="141">
        <v>4</v>
      </c>
      <c r="L23" s="140">
        <v>7</v>
      </c>
      <c r="M23" s="142">
        <v>10</v>
      </c>
      <c r="N23" s="141">
        <v>10</v>
      </c>
      <c r="O23" s="140">
        <v>7</v>
      </c>
      <c r="P23" s="143">
        <f>D23+E23+F23+G23+H23+I23+J23+K23+L23+M23+N23+O23</f>
        <v>229</v>
      </c>
    </row>
    <row r="24" spans="1:16" s="148" customFormat="1" ht="15.75">
      <c r="A24" s="144"/>
      <c r="B24" s="145"/>
      <c r="C24" s="91"/>
      <c r="D24" s="146">
        <f aca="true" t="shared" si="9" ref="D24:O24">D23-C23</f>
        <v>-4</v>
      </c>
      <c r="E24" s="146">
        <f t="shared" si="9"/>
        <v>1</v>
      </c>
      <c r="F24" s="146">
        <f t="shared" si="9"/>
        <v>117</v>
      </c>
      <c r="G24" s="146">
        <f t="shared" si="9"/>
        <v>-94</v>
      </c>
      <c r="H24" s="146">
        <f t="shared" si="9"/>
        <v>-17</v>
      </c>
      <c r="I24" s="146">
        <f t="shared" si="9"/>
        <v>16</v>
      </c>
      <c r="J24" s="146">
        <f t="shared" si="9"/>
        <v>-5</v>
      </c>
      <c r="K24" s="146">
        <f t="shared" si="9"/>
        <v>-14</v>
      </c>
      <c r="L24" s="146">
        <f t="shared" si="9"/>
        <v>3</v>
      </c>
      <c r="M24" s="146">
        <f t="shared" si="9"/>
        <v>3</v>
      </c>
      <c r="N24" s="146">
        <f t="shared" si="9"/>
        <v>0</v>
      </c>
      <c r="O24" s="146">
        <f t="shared" si="9"/>
        <v>-3</v>
      </c>
      <c r="P24" s="147"/>
    </row>
    <row r="25" spans="1:16" ht="15.75">
      <c r="A25" s="138" t="s">
        <v>80</v>
      </c>
      <c r="B25" s="154" t="s">
        <v>81</v>
      </c>
      <c r="C25" s="3">
        <v>0</v>
      </c>
      <c r="D25" s="55">
        <v>0</v>
      </c>
      <c r="E25" s="3">
        <v>0</v>
      </c>
      <c r="F25" s="55">
        <v>0</v>
      </c>
      <c r="G25" s="3">
        <v>0</v>
      </c>
      <c r="H25" s="55">
        <v>0</v>
      </c>
      <c r="I25" s="3">
        <v>1</v>
      </c>
      <c r="J25" s="55">
        <v>2</v>
      </c>
      <c r="K25" s="55">
        <v>1</v>
      </c>
      <c r="L25" s="3">
        <v>6</v>
      </c>
      <c r="M25" s="150">
        <v>2</v>
      </c>
      <c r="N25" s="55">
        <v>11</v>
      </c>
      <c r="O25" s="3">
        <v>21</v>
      </c>
      <c r="P25" s="143">
        <f>D25+E25+F25+G25+H25+I25+J25+K25+L25+M25+N25+O25</f>
        <v>44</v>
      </c>
    </row>
    <row r="26" spans="1:16" s="148" customFormat="1" ht="15.75">
      <c r="A26" s="144"/>
      <c r="B26" s="156"/>
      <c r="C26" s="91"/>
      <c r="D26" s="146">
        <f aca="true" t="shared" si="10" ref="D26:O26">D25-C25</f>
        <v>0</v>
      </c>
      <c r="E26" s="146">
        <f t="shared" si="10"/>
        <v>0</v>
      </c>
      <c r="F26" s="146">
        <f t="shared" si="10"/>
        <v>0</v>
      </c>
      <c r="G26" s="146">
        <f t="shared" si="10"/>
        <v>0</v>
      </c>
      <c r="H26" s="146">
        <f t="shared" si="10"/>
        <v>0</v>
      </c>
      <c r="I26" s="146">
        <f t="shared" si="10"/>
        <v>1</v>
      </c>
      <c r="J26" s="146">
        <f t="shared" si="10"/>
        <v>1</v>
      </c>
      <c r="K26" s="146">
        <f t="shared" si="10"/>
        <v>-1</v>
      </c>
      <c r="L26" s="146">
        <f t="shared" si="10"/>
        <v>5</v>
      </c>
      <c r="M26" s="146">
        <f t="shared" si="10"/>
        <v>-4</v>
      </c>
      <c r="N26" s="146">
        <f t="shared" si="10"/>
        <v>9</v>
      </c>
      <c r="O26" s="146">
        <f t="shared" si="10"/>
        <v>10</v>
      </c>
      <c r="P26" s="151"/>
    </row>
    <row r="27" spans="1:16" ht="18.75">
      <c r="A27" s="138" t="s">
        <v>82</v>
      </c>
      <c r="B27" s="157" t="s">
        <v>55</v>
      </c>
      <c r="C27" s="158">
        <f aca="true" t="shared" si="11" ref="C27:O27">C3+C5+C7+C9+C11+C13+C15+C17+C19+C21+C23+C25</f>
        <v>511</v>
      </c>
      <c r="D27" s="159">
        <f t="shared" si="11"/>
        <v>672</v>
      </c>
      <c r="E27" s="159">
        <f t="shared" si="11"/>
        <v>387</v>
      </c>
      <c r="F27" s="159">
        <f t="shared" si="11"/>
        <v>486</v>
      </c>
      <c r="G27" s="159">
        <f t="shared" si="11"/>
        <v>378</v>
      </c>
      <c r="H27" s="159">
        <f t="shared" si="11"/>
        <v>304</v>
      </c>
      <c r="I27" s="159">
        <f t="shared" si="11"/>
        <v>1252</v>
      </c>
      <c r="J27" s="159">
        <f t="shared" si="11"/>
        <v>966</v>
      </c>
      <c r="K27" s="159">
        <f t="shared" si="11"/>
        <v>626</v>
      </c>
      <c r="L27" s="159">
        <f t="shared" si="11"/>
        <v>700</v>
      </c>
      <c r="M27" s="159">
        <f t="shared" si="11"/>
        <v>665</v>
      </c>
      <c r="N27" s="159">
        <f t="shared" si="11"/>
        <v>659</v>
      </c>
      <c r="O27" s="159">
        <f t="shared" si="11"/>
        <v>686</v>
      </c>
      <c r="P27" s="143">
        <f>D27+E27+F27+G27+H27+I27+J27+K27+L27+M27+N27+O27</f>
        <v>7781</v>
      </c>
    </row>
    <row r="28" spans="1:16" s="148" customFormat="1" ht="15.75">
      <c r="A28" s="160"/>
      <c r="B28" s="161"/>
      <c r="C28" s="91"/>
      <c r="D28" s="146">
        <f aca="true" t="shared" si="12" ref="D28:O28">D27-C27</f>
        <v>161</v>
      </c>
      <c r="E28" s="146">
        <f t="shared" si="12"/>
        <v>-285</v>
      </c>
      <c r="F28" s="146">
        <f t="shared" si="12"/>
        <v>99</v>
      </c>
      <c r="G28" s="146">
        <f t="shared" si="12"/>
        <v>-108</v>
      </c>
      <c r="H28" s="146">
        <f t="shared" si="12"/>
        <v>-74</v>
      </c>
      <c r="I28" s="146">
        <f t="shared" si="12"/>
        <v>948</v>
      </c>
      <c r="J28" s="146">
        <f t="shared" si="12"/>
        <v>-286</v>
      </c>
      <c r="K28" s="146">
        <f t="shared" si="12"/>
        <v>-340</v>
      </c>
      <c r="L28" s="146">
        <f t="shared" si="12"/>
        <v>74</v>
      </c>
      <c r="M28" s="146">
        <f t="shared" si="12"/>
        <v>-35</v>
      </c>
      <c r="N28" s="146">
        <f t="shared" si="12"/>
        <v>-6</v>
      </c>
      <c r="O28" s="146">
        <f t="shared" si="12"/>
        <v>27</v>
      </c>
      <c r="P28" s="147"/>
    </row>
    <row r="29" spans="1:16" s="148" customFormat="1" ht="16.5" thickBot="1">
      <c r="A29" s="162"/>
      <c r="B29" s="163" t="s">
        <v>83</v>
      </c>
      <c r="C29" s="164">
        <v>56</v>
      </c>
      <c r="D29" s="165">
        <v>94</v>
      </c>
      <c r="E29" s="166">
        <v>60</v>
      </c>
      <c r="F29" s="167">
        <v>54</v>
      </c>
      <c r="G29" s="166">
        <v>49</v>
      </c>
      <c r="H29" s="166">
        <v>27</v>
      </c>
      <c r="I29" s="166">
        <v>165</v>
      </c>
      <c r="J29" s="166">
        <v>328</v>
      </c>
      <c r="K29" s="166">
        <v>214</v>
      </c>
      <c r="L29" s="165">
        <v>170</v>
      </c>
      <c r="M29" s="165">
        <v>95</v>
      </c>
      <c r="N29" s="166">
        <v>76</v>
      </c>
      <c r="O29" s="168">
        <v>48</v>
      </c>
      <c r="P29" s="169">
        <f>D29+E29+F29+G29+H29+I29+J29+K29+L29+M29+N29+O29</f>
        <v>1380</v>
      </c>
    </row>
  </sheetData>
  <mergeCells count="16">
    <mergeCell ref="A1:P1"/>
    <mergeCell ref="B19:B20"/>
    <mergeCell ref="B25:B26"/>
    <mergeCell ref="A3:A4"/>
    <mergeCell ref="A5:A6"/>
    <mergeCell ref="A7:A8"/>
    <mergeCell ref="A9:A10"/>
    <mergeCell ref="A11:A12"/>
    <mergeCell ref="A13:A14"/>
    <mergeCell ref="A23:A24"/>
    <mergeCell ref="A25:A26"/>
    <mergeCell ref="A27:A29"/>
    <mergeCell ref="A15:A16"/>
    <mergeCell ref="A17:A18"/>
    <mergeCell ref="A19:A20"/>
    <mergeCell ref="A21:A2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75" zoomScaleNormal="75" workbookViewId="0" topLeftCell="A1">
      <selection activeCell="S20" sqref="S20"/>
    </sheetView>
  </sheetViews>
  <sheetFormatPr defaultColWidth="9.00390625" defaultRowHeight="12.75"/>
  <cols>
    <col min="1" max="1" width="3.25390625" style="0" bestFit="1" customWidth="1"/>
    <col min="2" max="2" width="21.875" style="0" bestFit="1" customWidth="1"/>
    <col min="3" max="3" width="7.625" style="0" customWidth="1"/>
    <col min="4" max="4" width="7.75390625" style="0" customWidth="1"/>
    <col min="5" max="14" width="8.75390625" style="0" bestFit="1" customWidth="1"/>
    <col min="15" max="15" width="7.375" style="0" bestFit="1" customWidth="1"/>
    <col min="16" max="16" width="8.25390625" style="0" bestFit="1" customWidth="1"/>
  </cols>
  <sheetData>
    <row r="1" spans="1:16" ht="12.75">
      <c r="A1" s="1" t="s">
        <v>84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8.5" customHeight="1">
      <c r="A3" s="171"/>
      <c r="B3" s="172" t="s">
        <v>1</v>
      </c>
      <c r="C3" s="173" t="s">
        <v>2</v>
      </c>
      <c r="D3" s="11" t="s">
        <v>3</v>
      </c>
      <c r="E3" s="174" t="s">
        <v>4</v>
      </c>
      <c r="F3" s="11" t="s">
        <v>5</v>
      </c>
      <c r="G3" s="174" t="s">
        <v>6</v>
      </c>
      <c r="H3" s="11" t="s">
        <v>7</v>
      </c>
      <c r="I3" s="174" t="s">
        <v>8</v>
      </c>
      <c r="J3" s="11" t="s">
        <v>9</v>
      </c>
      <c r="K3" s="11" t="s">
        <v>10</v>
      </c>
      <c r="L3" s="174" t="s">
        <v>11</v>
      </c>
      <c r="M3" s="11" t="s">
        <v>12</v>
      </c>
      <c r="N3" s="173" t="s">
        <v>13</v>
      </c>
      <c r="O3" s="173" t="s">
        <v>54</v>
      </c>
      <c r="P3" s="11" t="s">
        <v>55</v>
      </c>
    </row>
    <row r="4" spans="1:16" ht="15.75">
      <c r="A4" s="175" t="s">
        <v>17</v>
      </c>
      <c r="B4" s="176" t="s">
        <v>85</v>
      </c>
      <c r="C4" s="142">
        <v>410</v>
      </c>
      <c r="D4" s="141">
        <v>208</v>
      </c>
      <c r="E4" s="140">
        <v>227</v>
      </c>
      <c r="F4" s="141">
        <v>348</v>
      </c>
      <c r="G4" s="140">
        <v>509</v>
      </c>
      <c r="H4" s="141">
        <v>701</v>
      </c>
      <c r="I4" s="140">
        <v>277</v>
      </c>
      <c r="J4" s="141">
        <v>422</v>
      </c>
      <c r="K4" s="141">
        <v>326</v>
      </c>
      <c r="L4" s="140">
        <v>332</v>
      </c>
      <c r="M4" s="141">
        <v>536</v>
      </c>
      <c r="N4" s="142">
        <v>477</v>
      </c>
      <c r="O4" s="142">
        <v>302</v>
      </c>
      <c r="P4" s="177">
        <f>D4+E4+F4+G4+H4+I4+J4+K4+L4+M4+N4+O4</f>
        <v>4665</v>
      </c>
    </row>
    <row r="5" spans="1:16" ht="15.75">
      <c r="A5" s="178"/>
      <c r="B5" s="179" t="s">
        <v>20</v>
      </c>
      <c r="C5" s="146"/>
      <c r="D5" s="146">
        <f aca="true" t="shared" si="0" ref="D5:O5">D4-C4</f>
        <v>-202</v>
      </c>
      <c r="E5" s="146">
        <f t="shared" si="0"/>
        <v>19</v>
      </c>
      <c r="F5" s="146">
        <f t="shared" si="0"/>
        <v>121</v>
      </c>
      <c r="G5" s="146">
        <f t="shared" si="0"/>
        <v>161</v>
      </c>
      <c r="H5" s="146">
        <f t="shared" si="0"/>
        <v>192</v>
      </c>
      <c r="I5" s="146">
        <f t="shared" si="0"/>
        <v>-424</v>
      </c>
      <c r="J5" s="146">
        <f t="shared" si="0"/>
        <v>145</v>
      </c>
      <c r="K5" s="146">
        <f t="shared" si="0"/>
        <v>-96</v>
      </c>
      <c r="L5" s="146">
        <f t="shared" si="0"/>
        <v>6</v>
      </c>
      <c r="M5" s="146">
        <f t="shared" si="0"/>
        <v>204</v>
      </c>
      <c r="N5" s="146">
        <f t="shared" si="0"/>
        <v>-59</v>
      </c>
      <c r="O5" s="146">
        <f t="shared" si="0"/>
        <v>-175</v>
      </c>
      <c r="P5" s="180"/>
    </row>
    <row r="6" spans="1:16" ht="15.75">
      <c r="A6" s="181" t="s">
        <v>86</v>
      </c>
      <c r="B6" s="176" t="s">
        <v>87</v>
      </c>
      <c r="C6" s="142">
        <v>403</v>
      </c>
      <c r="D6" s="141">
        <v>192</v>
      </c>
      <c r="E6" s="140">
        <v>185</v>
      </c>
      <c r="F6" s="141">
        <v>304</v>
      </c>
      <c r="G6" s="140">
        <v>425</v>
      </c>
      <c r="H6" s="141">
        <v>659</v>
      </c>
      <c r="I6" s="140">
        <v>265</v>
      </c>
      <c r="J6" s="141">
        <v>351</v>
      </c>
      <c r="K6" s="141">
        <v>245</v>
      </c>
      <c r="L6" s="140">
        <v>281</v>
      </c>
      <c r="M6" s="141">
        <v>491</v>
      </c>
      <c r="N6" s="142">
        <v>431</v>
      </c>
      <c r="O6" s="142">
        <v>285</v>
      </c>
      <c r="P6" s="177">
        <f>D6+E6+F6+G6+H6+I6+J6+K6+L6+M6+N6+O6</f>
        <v>4114</v>
      </c>
    </row>
    <row r="7" spans="1:16" ht="15.75">
      <c r="A7" s="181"/>
      <c r="B7" s="179" t="s">
        <v>20</v>
      </c>
      <c r="C7" s="146"/>
      <c r="D7" s="146">
        <f aca="true" t="shared" si="1" ref="D7:O7">D6-C6</f>
        <v>-211</v>
      </c>
      <c r="E7" s="146">
        <f t="shared" si="1"/>
        <v>-7</v>
      </c>
      <c r="F7" s="146">
        <f t="shared" si="1"/>
        <v>119</v>
      </c>
      <c r="G7" s="146">
        <f t="shared" si="1"/>
        <v>121</v>
      </c>
      <c r="H7" s="146">
        <f t="shared" si="1"/>
        <v>234</v>
      </c>
      <c r="I7" s="146">
        <f t="shared" si="1"/>
        <v>-394</v>
      </c>
      <c r="J7" s="146">
        <f t="shared" si="1"/>
        <v>86</v>
      </c>
      <c r="K7" s="146">
        <f t="shared" si="1"/>
        <v>-106</v>
      </c>
      <c r="L7" s="146">
        <f t="shared" si="1"/>
        <v>36</v>
      </c>
      <c r="M7" s="146">
        <f t="shared" si="1"/>
        <v>210</v>
      </c>
      <c r="N7" s="146">
        <f t="shared" si="1"/>
        <v>-60</v>
      </c>
      <c r="O7" s="146">
        <f t="shared" si="1"/>
        <v>-146</v>
      </c>
      <c r="P7" s="182"/>
    </row>
    <row r="8" spans="1:16" ht="15.75">
      <c r="A8" s="181"/>
      <c r="B8" s="176" t="s">
        <v>88</v>
      </c>
      <c r="C8" s="142">
        <v>5</v>
      </c>
      <c r="D8" s="141">
        <v>15</v>
      </c>
      <c r="E8" s="141">
        <v>39</v>
      </c>
      <c r="F8" s="141">
        <v>33</v>
      </c>
      <c r="G8" s="140">
        <v>55</v>
      </c>
      <c r="H8" s="141">
        <v>28</v>
      </c>
      <c r="I8" s="140">
        <v>6</v>
      </c>
      <c r="J8" s="141">
        <v>45</v>
      </c>
      <c r="K8" s="141">
        <v>52</v>
      </c>
      <c r="L8" s="140">
        <v>22</v>
      </c>
      <c r="M8" s="141">
        <v>12</v>
      </c>
      <c r="N8" s="142">
        <v>36</v>
      </c>
      <c r="O8" s="142">
        <v>14</v>
      </c>
      <c r="P8" s="183">
        <f>D8+E8+F8+G8+H8+I8+J8+K8+L8+M8+N8+O8</f>
        <v>357</v>
      </c>
    </row>
    <row r="9" spans="1:16" ht="15.75">
      <c r="A9" s="181"/>
      <c r="B9" s="179" t="s">
        <v>20</v>
      </c>
      <c r="C9" s="146"/>
      <c r="D9" s="146">
        <f aca="true" t="shared" si="2" ref="D9:O9">D8-C8</f>
        <v>10</v>
      </c>
      <c r="E9" s="146">
        <f t="shared" si="2"/>
        <v>24</v>
      </c>
      <c r="F9" s="146">
        <f t="shared" si="2"/>
        <v>-6</v>
      </c>
      <c r="G9" s="146">
        <f t="shared" si="2"/>
        <v>22</v>
      </c>
      <c r="H9" s="146">
        <f t="shared" si="2"/>
        <v>-27</v>
      </c>
      <c r="I9" s="146">
        <f t="shared" si="2"/>
        <v>-22</v>
      </c>
      <c r="J9" s="146">
        <f t="shared" si="2"/>
        <v>39</v>
      </c>
      <c r="K9" s="146">
        <f t="shared" si="2"/>
        <v>7</v>
      </c>
      <c r="L9" s="146">
        <f t="shared" si="2"/>
        <v>-30</v>
      </c>
      <c r="M9" s="146">
        <f t="shared" si="2"/>
        <v>-10</v>
      </c>
      <c r="N9" s="146">
        <f t="shared" si="2"/>
        <v>24</v>
      </c>
      <c r="O9" s="146">
        <f t="shared" si="2"/>
        <v>-22</v>
      </c>
      <c r="P9" s="184"/>
    </row>
    <row r="10" spans="1:16" ht="15.75">
      <c r="A10" s="181"/>
      <c r="B10" s="176" t="s">
        <v>89</v>
      </c>
      <c r="C10" s="142">
        <v>1</v>
      </c>
      <c r="D10" s="141">
        <v>1</v>
      </c>
      <c r="E10" s="3">
        <v>1</v>
      </c>
      <c r="F10" s="141">
        <v>1</v>
      </c>
      <c r="G10" s="140">
        <v>6</v>
      </c>
      <c r="H10" s="141">
        <v>2</v>
      </c>
      <c r="I10" s="140">
        <v>1</v>
      </c>
      <c r="J10" s="141">
        <v>1</v>
      </c>
      <c r="K10" s="141">
        <v>3</v>
      </c>
      <c r="L10" s="140">
        <v>0</v>
      </c>
      <c r="M10" s="141">
        <v>8</v>
      </c>
      <c r="N10" s="142">
        <v>3</v>
      </c>
      <c r="O10" s="142">
        <v>1</v>
      </c>
      <c r="P10" s="177">
        <f>D10+E10+F10+G10+H10+I10+J10+K10+L10+M10+N10+O10</f>
        <v>28</v>
      </c>
    </row>
    <row r="11" spans="1:16" ht="15.75">
      <c r="A11" s="181"/>
      <c r="B11" s="179" t="s">
        <v>20</v>
      </c>
      <c r="C11" s="146"/>
      <c r="D11" s="146">
        <f aca="true" t="shared" si="3" ref="D11:O11">D10-C10</f>
        <v>0</v>
      </c>
      <c r="E11" s="146">
        <f t="shared" si="3"/>
        <v>0</v>
      </c>
      <c r="F11" s="146">
        <f t="shared" si="3"/>
        <v>0</v>
      </c>
      <c r="G11" s="146">
        <f t="shared" si="3"/>
        <v>5</v>
      </c>
      <c r="H11" s="146">
        <f t="shared" si="3"/>
        <v>-4</v>
      </c>
      <c r="I11" s="146">
        <f t="shared" si="3"/>
        <v>-1</v>
      </c>
      <c r="J11" s="146">
        <f t="shared" si="3"/>
        <v>0</v>
      </c>
      <c r="K11" s="146">
        <f t="shared" si="3"/>
        <v>2</v>
      </c>
      <c r="L11" s="146">
        <f t="shared" si="3"/>
        <v>-3</v>
      </c>
      <c r="M11" s="146">
        <f t="shared" si="3"/>
        <v>8</v>
      </c>
      <c r="N11" s="146">
        <f t="shared" si="3"/>
        <v>-5</v>
      </c>
      <c r="O11" s="146">
        <f t="shared" si="3"/>
        <v>-2</v>
      </c>
      <c r="P11" s="184"/>
    </row>
    <row r="12" spans="1:16" ht="15.75">
      <c r="A12" s="181"/>
      <c r="B12" s="176" t="s">
        <v>103</v>
      </c>
      <c r="C12" s="142">
        <v>0</v>
      </c>
      <c r="D12" s="141">
        <v>0</v>
      </c>
      <c r="E12" s="141">
        <v>2</v>
      </c>
      <c r="F12" s="141">
        <v>10</v>
      </c>
      <c r="G12" s="140">
        <v>23</v>
      </c>
      <c r="H12" s="141">
        <v>12</v>
      </c>
      <c r="I12" s="140">
        <v>5</v>
      </c>
      <c r="J12" s="141">
        <v>24</v>
      </c>
      <c r="K12" s="141">
        <v>26</v>
      </c>
      <c r="L12" s="140">
        <v>26</v>
      </c>
      <c r="M12" s="141">
        <v>22</v>
      </c>
      <c r="N12" s="142">
        <v>6</v>
      </c>
      <c r="O12" s="142">
        <v>2</v>
      </c>
      <c r="P12" s="177">
        <f>D12+E12+F12+G12+H12+I12+J12+K12+L12+M12+N12+O12</f>
        <v>158</v>
      </c>
    </row>
    <row r="13" spans="1:16" ht="15.75">
      <c r="A13" s="181"/>
      <c r="B13" s="179" t="s">
        <v>20</v>
      </c>
      <c r="C13" s="146"/>
      <c r="D13" s="146">
        <f aca="true" t="shared" si="4" ref="D13:O13">D12-C12</f>
        <v>0</v>
      </c>
      <c r="E13" s="146">
        <f t="shared" si="4"/>
        <v>2</v>
      </c>
      <c r="F13" s="146">
        <f t="shared" si="4"/>
        <v>8</v>
      </c>
      <c r="G13" s="146">
        <f t="shared" si="4"/>
        <v>13</v>
      </c>
      <c r="H13" s="146">
        <f t="shared" si="4"/>
        <v>-11</v>
      </c>
      <c r="I13" s="146">
        <f t="shared" si="4"/>
        <v>-7</v>
      </c>
      <c r="J13" s="146">
        <f t="shared" si="4"/>
        <v>19</v>
      </c>
      <c r="K13" s="146">
        <f t="shared" si="4"/>
        <v>2</v>
      </c>
      <c r="L13" s="146">
        <f t="shared" si="4"/>
        <v>0</v>
      </c>
      <c r="M13" s="146">
        <f t="shared" si="4"/>
        <v>-4</v>
      </c>
      <c r="N13" s="146">
        <f t="shared" si="4"/>
        <v>-16</v>
      </c>
      <c r="O13" s="146">
        <f t="shared" si="4"/>
        <v>-4</v>
      </c>
      <c r="P13" s="184"/>
    </row>
    <row r="14" spans="1:16" ht="15.75">
      <c r="A14" s="181"/>
      <c r="B14" s="176" t="s">
        <v>90</v>
      </c>
      <c r="C14" s="142">
        <v>1</v>
      </c>
      <c r="D14" s="141">
        <v>0</v>
      </c>
      <c r="E14" s="3">
        <v>0</v>
      </c>
      <c r="F14" s="141">
        <v>0</v>
      </c>
      <c r="G14" s="140">
        <v>0</v>
      </c>
      <c r="H14" s="141">
        <v>0</v>
      </c>
      <c r="I14" s="140">
        <v>0</v>
      </c>
      <c r="J14" s="141">
        <v>1</v>
      </c>
      <c r="K14" s="141">
        <v>4</v>
      </c>
      <c r="L14" s="140">
        <v>3</v>
      </c>
      <c r="M14" s="141">
        <v>1</v>
      </c>
      <c r="N14" s="142">
        <v>1</v>
      </c>
      <c r="O14" s="142">
        <v>0</v>
      </c>
      <c r="P14" s="177">
        <f>D14+E14+F14+G14+H14+I14+J14+K14+L14+M14+N14+O14</f>
        <v>10</v>
      </c>
    </row>
    <row r="15" spans="1:16" ht="15.75">
      <c r="A15" s="185"/>
      <c r="B15" s="179" t="s">
        <v>20</v>
      </c>
      <c r="C15" s="146"/>
      <c r="D15" s="146">
        <f aca="true" t="shared" si="5" ref="D15:O15">D14-C14</f>
        <v>-1</v>
      </c>
      <c r="E15" s="146">
        <f t="shared" si="5"/>
        <v>0</v>
      </c>
      <c r="F15" s="146">
        <f t="shared" si="5"/>
        <v>0</v>
      </c>
      <c r="G15" s="146">
        <f t="shared" si="5"/>
        <v>0</v>
      </c>
      <c r="H15" s="146">
        <f t="shared" si="5"/>
        <v>0</v>
      </c>
      <c r="I15" s="146">
        <f t="shared" si="5"/>
        <v>0</v>
      </c>
      <c r="J15" s="146">
        <f t="shared" si="5"/>
        <v>1</v>
      </c>
      <c r="K15" s="146">
        <f t="shared" si="5"/>
        <v>3</v>
      </c>
      <c r="L15" s="146">
        <f t="shared" si="5"/>
        <v>-1</v>
      </c>
      <c r="M15" s="146">
        <f t="shared" si="5"/>
        <v>-2</v>
      </c>
      <c r="N15" s="146">
        <f t="shared" si="5"/>
        <v>0</v>
      </c>
      <c r="O15" s="146">
        <f t="shared" si="5"/>
        <v>-1</v>
      </c>
      <c r="P15" s="184"/>
    </row>
    <row r="16" spans="1:16" ht="15.75">
      <c r="A16" s="175" t="s">
        <v>91</v>
      </c>
      <c r="B16" s="176" t="s">
        <v>92</v>
      </c>
      <c r="C16" s="150">
        <v>116</v>
      </c>
      <c r="D16" s="55">
        <v>93</v>
      </c>
      <c r="E16" s="141">
        <v>110</v>
      </c>
      <c r="F16" s="55">
        <v>297</v>
      </c>
      <c r="G16" s="3">
        <v>373</v>
      </c>
      <c r="H16" s="55">
        <v>369</v>
      </c>
      <c r="I16" s="3">
        <v>209</v>
      </c>
      <c r="J16" s="55">
        <v>362</v>
      </c>
      <c r="K16" s="55">
        <v>204</v>
      </c>
      <c r="L16" s="3">
        <v>226</v>
      </c>
      <c r="M16" s="55">
        <v>228</v>
      </c>
      <c r="N16" s="150">
        <v>125</v>
      </c>
      <c r="O16" s="150">
        <v>152</v>
      </c>
      <c r="P16" s="177">
        <f>D16+E16+F16+G16+H16+I16+J16+K16+L16+M16+N16+O16</f>
        <v>2748</v>
      </c>
    </row>
    <row r="17" spans="1:16" ht="15" customHeight="1">
      <c r="A17" s="178"/>
      <c r="B17" s="179" t="s">
        <v>20</v>
      </c>
      <c r="C17" s="146"/>
      <c r="D17" s="146">
        <f aca="true" t="shared" si="6" ref="D17:O17">D16-C16</f>
        <v>-23</v>
      </c>
      <c r="E17" s="146">
        <f t="shared" si="6"/>
        <v>17</v>
      </c>
      <c r="F17" s="146">
        <f t="shared" si="6"/>
        <v>187</v>
      </c>
      <c r="G17" s="146">
        <f t="shared" si="6"/>
        <v>76</v>
      </c>
      <c r="H17" s="146">
        <f t="shared" si="6"/>
        <v>-4</v>
      </c>
      <c r="I17" s="146">
        <f t="shared" si="6"/>
        <v>-160</v>
      </c>
      <c r="J17" s="146">
        <f t="shared" si="6"/>
        <v>153</v>
      </c>
      <c r="K17" s="146">
        <f t="shared" si="6"/>
        <v>-158</v>
      </c>
      <c r="L17" s="146">
        <f t="shared" si="6"/>
        <v>22</v>
      </c>
      <c r="M17" s="146">
        <f t="shared" si="6"/>
        <v>2</v>
      </c>
      <c r="N17" s="146">
        <f t="shared" si="6"/>
        <v>-103</v>
      </c>
      <c r="O17" s="146">
        <f t="shared" si="6"/>
        <v>27</v>
      </c>
      <c r="P17" s="180"/>
    </row>
    <row r="18" spans="1:16" ht="15.75">
      <c r="A18" s="175" t="s">
        <v>93</v>
      </c>
      <c r="B18" s="176" t="s">
        <v>94</v>
      </c>
      <c r="C18" s="142">
        <v>0</v>
      </c>
      <c r="D18" s="141">
        <v>32</v>
      </c>
      <c r="E18" s="3">
        <v>2</v>
      </c>
      <c r="F18" s="141">
        <v>11</v>
      </c>
      <c r="G18" s="140">
        <v>8</v>
      </c>
      <c r="H18" s="141">
        <v>0</v>
      </c>
      <c r="I18" s="140">
        <v>23</v>
      </c>
      <c r="J18" s="141">
        <v>5</v>
      </c>
      <c r="K18" s="141">
        <v>0</v>
      </c>
      <c r="L18" s="140">
        <v>3</v>
      </c>
      <c r="M18" s="141">
        <v>19</v>
      </c>
      <c r="N18" s="142">
        <v>0</v>
      </c>
      <c r="O18" s="142">
        <v>3</v>
      </c>
      <c r="P18" s="177">
        <f>D18+E18+F18+G18+H18+I18+J18+K18+L18+M18+N18+O18</f>
        <v>106</v>
      </c>
    </row>
    <row r="19" spans="1:16" ht="15.75">
      <c r="A19" s="178"/>
      <c r="B19" s="186" t="s">
        <v>20</v>
      </c>
      <c r="C19" s="146"/>
      <c r="D19" s="146">
        <f aca="true" t="shared" si="7" ref="D19:O19">D18-C18</f>
        <v>32</v>
      </c>
      <c r="E19" s="146">
        <f t="shared" si="7"/>
        <v>-30</v>
      </c>
      <c r="F19" s="146">
        <f t="shared" si="7"/>
        <v>9</v>
      </c>
      <c r="G19" s="146">
        <f t="shared" si="7"/>
        <v>-3</v>
      </c>
      <c r="H19" s="146">
        <f t="shared" si="7"/>
        <v>-8</v>
      </c>
      <c r="I19" s="146">
        <f t="shared" si="7"/>
        <v>23</v>
      </c>
      <c r="J19" s="146">
        <f t="shared" si="7"/>
        <v>-18</v>
      </c>
      <c r="K19" s="146">
        <f t="shared" si="7"/>
        <v>-5</v>
      </c>
      <c r="L19" s="146">
        <f t="shared" si="7"/>
        <v>3</v>
      </c>
      <c r="M19" s="146">
        <f t="shared" si="7"/>
        <v>16</v>
      </c>
      <c r="N19" s="146">
        <f t="shared" si="7"/>
        <v>-19</v>
      </c>
      <c r="O19" s="146">
        <f t="shared" si="7"/>
        <v>3</v>
      </c>
      <c r="P19" s="182"/>
    </row>
    <row r="20" spans="1:16" ht="15.75">
      <c r="A20" s="175" t="s">
        <v>95</v>
      </c>
      <c r="B20" s="179" t="s">
        <v>96</v>
      </c>
      <c r="C20" s="141">
        <v>3</v>
      </c>
      <c r="D20" s="55">
        <v>8</v>
      </c>
      <c r="E20" s="141">
        <v>14</v>
      </c>
      <c r="F20" s="55">
        <v>26</v>
      </c>
      <c r="G20" s="3">
        <v>25</v>
      </c>
      <c r="H20" s="55">
        <v>18</v>
      </c>
      <c r="I20" s="3">
        <v>21</v>
      </c>
      <c r="J20" s="55">
        <v>15</v>
      </c>
      <c r="K20" s="55">
        <v>15</v>
      </c>
      <c r="L20" s="3">
        <v>24</v>
      </c>
      <c r="M20" s="55">
        <v>12</v>
      </c>
      <c r="N20" s="142">
        <v>11</v>
      </c>
      <c r="O20" s="141">
        <v>13</v>
      </c>
      <c r="P20" s="183">
        <f>D20+E20+F20+G20+H20+I20+J20+K20+L20+M20+N20+O20</f>
        <v>202</v>
      </c>
    </row>
    <row r="21" spans="1:16" ht="14.25" customHeight="1">
      <c r="A21" s="178"/>
      <c r="B21" s="179" t="s">
        <v>20</v>
      </c>
      <c r="C21" s="146"/>
      <c r="D21" s="146">
        <f aca="true" t="shared" si="8" ref="D21:O21">D20-C20</f>
        <v>5</v>
      </c>
      <c r="E21" s="146">
        <f t="shared" si="8"/>
        <v>6</v>
      </c>
      <c r="F21" s="146">
        <f t="shared" si="8"/>
        <v>12</v>
      </c>
      <c r="G21" s="146">
        <f t="shared" si="8"/>
        <v>-1</v>
      </c>
      <c r="H21" s="146">
        <f t="shared" si="8"/>
        <v>-7</v>
      </c>
      <c r="I21" s="146">
        <f t="shared" si="8"/>
        <v>3</v>
      </c>
      <c r="J21" s="146">
        <f t="shared" si="8"/>
        <v>-6</v>
      </c>
      <c r="K21" s="146">
        <f t="shared" si="8"/>
        <v>0</v>
      </c>
      <c r="L21" s="146">
        <f t="shared" si="8"/>
        <v>9</v>
      </c>
      <c r="M21" s="146">
        <f t="shared" si="8"/>
        <v>-12</v>
      </c>
      <c r="N21" s="146">
        <f t="shared" si="8"/>
        <v>-1</v>
      </c>
      <c r="O21" s="146">
        <f t="shared" si="8"/>
        <v>2</v>
      </c>
      <c r="P21" s="180"/>
    </row>
    <row r="22" spans="1:16" ht="15.75">
      <c r="A22" s="175" t="s">
        <v>97</v>
      </c>
      <c r="B22" s="176" t="s">
        <v>98</v>
      </c>
      <c r="C22" s="142">
        <v>3</v>
      </c>
      <c r="D22" s="141">
        <v>0</v>
      </c>
      <c r="E22" s="3">
        <v>0</v>
      </c>
      <c r="F22" s="141">
        <v>1</v>
      </c>
      <c r="G22" s="140">
        <v>0</v>
      </c>
      <c r="H22" s="141">
        <v>0</v>
      </c>
      <c r="I22" s="140">
        <v>0</v>
      </c>
      <c r="J22" s="141">
        <v>0</v>
      </c>
      <c r="K22" s="141">
        <v>0</v>
      </c>
      <c r="L22" s="140">
        <v>1</v>
      </c>
      <c r="M22" s="141">
        <v>12</v>
      </c>
      <c r="N22" s="142">
        <v>3</v>
      </c>
      <c r="O22" s="142">
        <v>0</v>
      </c>
      <c r="P22" s="177">
        <f>D22+E22+F22+G22+H22+I22+J22+K22+L22+M22+N22+O22</f>
        <v>17</v>
      </c>
    </row>
    <row r="23" spans="1:16" ht="15.75">
      <c r="A23" s="178"/>
      <c r="B23" s="179" t="s">
        <v>20</v>
      </c>
      <c r="C23" s="146"/>
      <c r="D23" s="146">
        <f aca="true" t="shared" si="9" ref="D23:O23">D22-C22</f>
        <v>-3</v>
      </c>
      <c r="E23" s="146">
        <f t="shared" si="9"/>
        <v>0</v>
      </c>
      <c r="F23" s="146">
        <f t="shared" si="9"/>
        <v>1</v>
      </c>
      <c r="G23" s="146">
        <f t="shared" si="9"/>
        <v>-1</v>
      </c>
      <c r="H23" s="146">
        <f t="shared" si="9"/>
        <v>0</v>
      </c>
      <c r="I23" s="146">
        <f t="shared" si="9"/>
        <v>0</v>
      </c>
      <c r="J23" s="146">
        <f t="shared" si="9"/>
        <v>0</v>
      </c>
      <c r="K23" s="146">
        <f t="shared" si="9"/>
        <v>0</v>
      </c>
      <c r="L23" s="146">
        <f t="shared" si="9"/>
        <v>1</v>
      </c>
      <c r="M23" s="146">
        <f t="shared" si="9"/>
        <v>11</v>
      </c>
      <c r="N23" s="146">
        <f t="shared" si="9"/>
        <v>-9</v>
      </c>
      <c r="O23" s="146">
        <f t="shared" si="9"/>
        <v>-3</v>
      </c>
      <c r="P23" s="184"/>
    </row>
    <row r="24" spans="1:16" ht="15.75">
      <c r="A24" s="175" t="s">
        <v>99</v>
      </c>
      <c r="B24" s="176" t="s">
        <v>100</v>
      </c>
      <c r="C24" s="150">
        <v>3</v>
      </c>
      <c r="D24" s="55">
        <v>10</v>
      </c>
      <c r="E24" s="141">
        <v>5</v>
      </c>
      <c r="F24" s="55">
        <v>5</v>
      </c>
      <c r="G24" s="3">
        <v>11</v>
      </c>
      <c r="H24" s="55">
        <v>6</v>
      </c>
      <c r="I24" s="3">
        <v>7</v>
      </c>
      <c r="J24" s="55">
        <v>12</v>
      </c>
      <c r="K24" s="55">
        <v>4</v>
      </c>
      <c r="L24" s="3">
        <v>12</v>
      </c>
      <c r="M24" s="55">
        <v>9</v>
      </c>
      <c r="N24" s="150">
        <v>14</v>
      </c>
      <c r="O24" s="150">
        <v>10</v>
      </c>
      <c r="P24" s="177">
        <f>D24+E24+F24+G24+H24+I24+J24+K24+L24+M24+N24+O24</f>
        <v>105</v>
      </c>
    </row>
    <row r="25" spans="1:16" ht="15.75">
      <c r="A25" s="178"/>
      <c r="B25" s="186" t="s">
        <v>20</v>
      </c>
      <c r="C25" s="146"/>
      <c r="D25" s="146">
        <f aca="true" t="shared" si="10" ref="D25:O25">D24-C24</f>
        <v>7</v>
      </c>
      <c r="E25" s="146">
        <f t="shared" si="10"/>
        <v>-5</v>
      </c>
      <c r="F25" s="146">
        <f t="shared" si="10"/>
        <v>0</v>
      </c>
      <c r="G25" s="146">
        <f t="shared" si="10"/>
        <v>6</v>
      </c>
      <c r="H25" s="146">
        <f t="shared" si="10"/>
        <v>-5</v>
      </c>
      <c r="I25" s="146">
        <f t="shared" si="10"/>
        <v>1</v>
      </c>
      <c r="J25" s="146">
        <f t="shared" si="10"/>
        <v>5</v>
      </c>
      <c r="K25" s="146">
        <f t="shared" si="10"/>
        <v>-8</v>
      </c>
      <c r="L25" s="146">
        <f t="shared" si="10"/>
        <v>8</v>
      </c>
      <c r="M25" s="146">
        <f t="shared" si="10"/>
        <v>-3</v>
      </c>
      <c r="N25" s="146">
        <f t="shared" si="10"/>
        <v>5</v>
      </c>
      <c r="O25" s="146">
        <f t="shared" si="10"/>
        <v>-4</v>
      </c>
      <c r="P25" s="180"/>
    </row>
    <row r="26" spans="1:16" ht="15.75">
      <c r="A26" s="175" t="s">
        <v>36</v>
      </c>
      <c r="B26" s="176" t="s">
        <v>101</v>
      </c>
      <c r="C26" s="142">
        <v>1</v>
      </c>
      <c r="D26" s="141">
        <v>0</v>
      </c>
      <c r="E26" s="3">
        <v>23</v>
      </c>
      <c r="F26" s="141">
        <v>139</v>
      </c>
      <c r="G26" s="140">
        <v>28</v>
      </c>
      <c r="H26" s="141">
        <v>44</v>
      </c>
      <c r="I26" s="140">
        <v>26</v>
      </c>
      <c r="J26" s="141">
        <v>75</v>
      </c>
      <c r="K26" s="141">
        <v>56</v>
      </c>
      <c r="L26" s="140">
        <v>48</v>
      </c>
      <c r="M26" s="141">
        <v>43</v>
      </c>
      <c r="N26" s="142">
        <v>15</v>
      </c>
      <c r="O26" s="142">
        <v>18</v>
      </c>
      <c r="P26" s="177">
        <f>D26+E26+F26+G26+H26+I26+J26+K26+L26+M26+N26+O26</f>
        <v>515</v>
      </c>
    </row>
    <row r="27" spans="1:16" ht="15.75">
      <c r="A27" s="178"/>
      <c r="B27" s="179" t="s">
        <v>20</v>
      </c>
      <c r="C27" s="146"/>
      <c r="D27" s="146">
        <f aca="true" t="shared" si="11" ref="D27:O27">D26-C26</f>
        <v>-1</v>
      </c>
      <c r="E27" s="146">
        <f t="shared" si="11"/>
        <v>23</v>
      </c>
      <c r="F27" s="146">
        <f t="shared" si="11"/>
        <v>116</v>
      </c>
      <c r="G27" s="146">
        <f t="shared" si="11"/>
        <v>-111</v>
      </c>
      <c r="H27" s="146">
        <f t="shared" si="11"/>
        <v>16</v>
      </c>
      <c r="I27" s="146">
        <f t="shared" si="11"/>
        <v>-18</v>
      </c>
      <c r="J27" s="146">
        <f t="shared" si="11"/>
        <v>49</v>
      </c>
      <c r="K27" s="146">
        <f t="shared" si="11"/>
        <v>-19</v>
      </c>
      <c r="L27" s="146">
        <f t="shared" si="11"/>
        <v>-8</v>
      </c>
      <c r="M27" s="146">
        <f t="shared" si="11"/>
        <v>-5</v>
      </c>
      <c r="N27" s="146">
        <f t="shared" si="11"/>
        <v>-28</v>
      </c>
      <c r="O27" s="146">
        <f t="shared" si="11"/>
        <v>3</v>
      </c>
      <c r="P27" s="184"/>
    </row>
    <row r="28" spans="1:16" ht="15.75">
      <c r="A28" s="175" t="s">
        <v>40</v>
      </c>
      <c r="B28" s="176" t="s">
        <v>102</v>
      </c>
      <c r="C28" s="141">
        <v>17</v>
      </c>
      <c r="D28" s="55">
        <v>20</v>
      </c>
      <c r="E28" s="141">
        <v>23</v>
      </c>
      <c r="F28" s="55">
        <v>20</v>
      </c>
      <c r="G28" s="3">
        <v>32</v>
      </c>
      <c r="H28" s="55">
        <v>19</v>
      </c>
      <c r="I28" s="3">
        <v>33</v>
      </c>
      <c r="J28" s="55">
        <v>39</v>
      </c>
      <c r="K28" s="55">
        <v>22</v>
      </c>
      <c r="L28" s="3">
        <v>12</v>
      </c>
      <c r="M28" s="55">
        <v>21</v>
      </c>
      <c r="N28" s="142">
        <v>14</v>
      </c>
      <c r="O28" s="141">
        <v>17</v>
      </c>
      <c r="P28" s="177">
        <f>D28+E28+F28+G28+H28+I28+J28+K28+L28+M28+N28+O28</f>
        <v>272</v>
      </c>
    </row>
    <row r="29" spans="1:16" ht="15.75">
      <c r="A29" s="178"/>
      <c r="B29" s="186" t="s">
        <v>20</v>
      </c>
      <c r="C29" s="146"/>
      <c r="D29" s="146">
        <f aca="true" t="shared" si="12" ref="D29:O29">D28-C28</f>
        <v>3</v>
      </c>
      <c r="E29" s="146">
        <f t="shared" si="12"/>
        <v>3</v>
      </c>
      <c r="F29" s="146">
        <f t="shared" si="12"/>
        <v>-3</v>
      </c>
      <c r="G29" s="146">
        <f t="shared" si="12"/>
        <v>12</v>
      </c>
      <c r="H29" s="146">
        <f t="shared" si="12"/>
        <v>-13</v>
      </c>
      <c r="I29" s="146">
        <f t="shared" si="12"/>
        <v>14</v>
      </c>
      <c r="J29" s="146">
        <f t="shared" si="12"/>
        <v>6</v>
      </c>
      <c r="K29" s="146">
        <f t="shared" si="12"/>
        <v>-17</v>
      </c>
      <c r="L29" s="146">
        <f t="shared" si="12"/>
        <v>-10</v>
      </c>
      <c r="M29" s="146">
        <f t="shared" si="12"/>
        <v>9</v>
      </c>
      <c r="N29" s="146">
        <f t="shared" si="12"/>
        <v>-7</v>
      </c>
      <c r="O29" s="146">
        <f t="shared" si="12"/>
        <v>3</v>
      </c>
      <c r="P29" s="180"/>
    </row>
    <row r="30" spans="1:16" ht="18.75">
      <c r="A30" s="175"/>
      <c r="B30" s="187" t="s">
        <v>19</v>
      </c>
      <c r="C30" s="188">
        <f aca="true" t="shared" si="13" ref="C30:O30">C4+C16+C18+C20+C22+C24+C26+C28</f>
        <v>553</v>
      </c>
      <c r="D30" s="158">
        <f t="shared" si="13"/>
        <v>371</v>
      </c>
      <c r="E30" s="188">
        <f t="shared" si="13"/>
        <v>404</v>
      </c>
      <c r="F30" s="188">
        <f t="shared" si="13"/>
        <v>847</v>
      </c>
      <c r="G30" s="188">
        <f t="shared" si="13"/>
        <v>986</v>
      </c>
      <c r="H30" s="188">
        <f t="shared" si="13"/>
        <v>1157</v>
      </c>
      <c r="I30" s="188">
        <f t="shared" si="13"/>
        <v>596</v>
      </c>
      <c r="J30" s="188">
        <f t="shared" si="13"/>
        <v>930</v>
      </c>
      <c r="K30" s="188">
        <f t="shared" si="13"/>
        <v>627</v>
      </c>
      <c r="L30" s="188">
        <f t="shared" si="13"/>
        <v>658</v>
      </c>
      <c r="M30" s="188">
        <f t="shared" si="13"/>
        <v>880</v>
      </c>
      <c r="N30" s="188">
        <f t="shared" si="13"/>
        <v>659</v>
      </c>
      <c r="O30" s="188">
        <f t="shared" si="13"/>
        <v>515</v>
      </c>
      <c r="P30" s="177">
        <f>D30+E30+F30+G30+H30+I30+J30+K30+L30+M30+N30+O30</f>
        <v>8630</v>
      </c>
    </row>
    <row r="31" spans="1:16" ht="15.75">
      <c r="A31" s="178"/>
      <c r="B31" s="186" t="s">
        <v>20</v>
      </c>
      <c r="C31" s="146"/>
      <c r="D31" s="146">
        <f aca="true" t="shared" si="14" ref="D31:O31">D30-C30</f>
        <v>-182</v>
      </c>
      <c r="E31" s="146">
        <f t="shared" si="14"/>
        <v>33</v>
      </c>
      <c r="F31" s="146">
        <f t="shared" si="14"/>
        <v>443</v>
      </c>
      <c r="G31" s="146">
        <f t="shared" si="14"/>
        <v>139</v>
      </c>
      <c r="H31" s="146">
        <f t="shared" si="14"/>
        <v>171</v>
      </c>
      <c r="I31" s="146">
        <f t="shared" si="14"/>
        <v>-561</v>
      </c>
      <c r="J31" s="146">
        <f t="shared" si="14"/>
        <v>334</v>
      </c>
      <c r="K31" s="146">
        <f t="shared" si="14"/>
        <v>-303</v>
      </c>
      <c r="L31" s="146">
        <f t="shared" si="14"/>
        <v>31</v>
      </c>
      <c r="M31" s="146">
        <f t="shared" si="14"/>
        <v>222</v>
      </c>
      <c r="N31" s="146">
        <f t="shared" si="14"/>
        <v>-221</v>
      </c>
      <c r="O31" s="146">
        <f t="shared" si="14"/>
        <v>-144</v>
      </c>
      <c r="P31" s="184"/>
    </row>
  </sheetData>
  <mergeCells count="11">
    <mergeCell ref="A1:P2"/>
    <mergeCell ref="A16:A17"/>
    <mergeCell ref="A18:A19"/>
    <mergeCell ref="A4:A5"/>
    <mergeCell ref="A6:A15"/>
    <mergeCell ref="A28:A29"/>
    <mergeCell ref="A30:A31"/>
    <mergeCell ref="A20:A21"/>
    <mergeCell ref="A22:A23"/>
    <mergeCell ref="A24:A25"/>
    <mergeCell ref="A26:A2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2006-03-02T11:15:43Z</dcterms:created>
  <dcterms:modified xsi:type="dcterms:W3CDTF">2006-03-02T11:15:59Z</dcterms:modified>
  <cp:category/>
  <cp:version/>
  <cp:contentType/>
  <cp:contentStatus/>
</cp:coreProperties>
</file>