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AnalizaWS" sheetId="1" r:id="rId1"/>
    <sheet name="Zarejestrowani" sheetId="2" r:id="rId2"/>
    <sheet name="Wyrejestrowani" sheetId="3" r:id="rId3"/>
  </sheets>
  <definedNames>
    <definedName name="_xlnm.Print_Area" localSheetId="2">'Wyrejestrowani'!$A$1:$AD$39</definedName>
  </definedNames>
  <calcPr fullCalcOnLoad="1"/>
</workbook>
</file>

<file path=xl/sharedStrings.xml><?xml version="1.0" encoding="utf-8"?>
<sst xmlns="http://schemas.openxmlformats.org/spreadsheetml/2006/main" count="232" uniqueCount="101">
  <si>
    <t xml:space="preserve">ANALIZA WZROSTU - SPADKU LICZBY BEZROBOTNYCH  W 2006 ROKU </t>
  </si>
  <si>
    <t>Wyszczególnienie</t>
  </si>
  <si>
    <t>12.2005</t>
  </si>
  <si>
    <t>01.2006</t>
  </si>
  <si>
    <t>02.2006</t>
  </si>
  <si>
    <t>03.2006</t>
  </si>
  <si>
    <t>04.2006</t>
  </si>
  <si>
    <t>05.2006</t>
  </si>
  <si>
    <t>06.2006</t>
  </si>
  <si>
    <t>07.2006</t>
  </si>
  <si>
    <t>08.2006</t>
  </si>
  <si>
    <t>09.2006</t>
  </si>
  <si>
    <t>10.2006</t>
  </si>
  <si>
    <t>11.2006</t>
  </si>
  <si>
    <t>12.2006</t>
  </si>
  <si>
    <t>ogółem</t>
  </si>
  <si>
    <t>1.</t>
  </si>
  <si>
    <t>BEZROBOTNI - OGÓŁEM</t>
  </si>
  <si>
    <t xml:space="preserve"> +/-</t>
  </si>
  <si>
    <t>KOBIETY</t>
  </si>
  <si>
    <t>MĘŻCZYŹNI</t>
  </si>
  <si>
    <t>do 12 m-cy od dnia ukoń. Szkol.</t>
  </si>
  <si>
    <t>do 25 roku życia</t>
  </si>
  <si>
    <t>Długotrwale bezrobotni</t>
  </si>
  <si>
    <t>pow. 50 roku życia</t>
  </si>
  <si>
    <t>bez kwalifikacji zawodowych</t>
  </si>
  <si>
    <t>samotnie wychowujące co najmniej 1 dziecko</t>
  </si>
  <si>
    <t>Niepełnosprawni</t>
  </si>
  <si>
    <t>Liczba bezrobotnych 
w anal.okr.roku ubieg.</t>
  </si>
  <si>
    <t>x</t>
  </si>
  <si>
    <t>2.</t>
  </si>
  <si>
    <t>ZE WSI - OGÓŁEM</t>
  </si>
  <si>
    <t>% do ogł.bezrob</t>
  </si>
  <si>
    <t>% do ogł.bezrob.kob.</t>
  </si>
  <si>
    <t>3.</t>
  </si>
  <si>
    <t>Z ZASIŁKIEM - OGÓŁEM</t>
  </si>
  <si>
    <t>+/-</t>
  </si>
  <si>
    <t xml:space="preserve"> % do ogółu bezrob.</t>
  </si>
  <si>
    <t>Z zasiłkiem w analogicznym
okresie roku ubiegłego</t>
  </si>
  <si>
    <t>4.</t>
  </si>
  <si>
    <t>Oferty pracy</t>
  </si>
  <si>
    <t>Oferty w anal.okr.roku ubieg.</t>
  </si>
  <si>
    <t>5.</t>
  </si>
  <si>
    <t>ODPŁYW  - ogółem</t>
  </si>
  <si>
    <t>Kobiety</t>
  </si>
  <si>
    <t>w tym: PODJĘCIE PRACY</t>
  </si>
  <si>
    <t>Odpływ w anal.okr.roku ubieg.</t>
  </si>
  <si>
    <t>6.</t>
  </si>
  <si>
    <t>NAPŁYW  - ogółem</t>
  </si>
  <si>
    <t>Napływ w anal.okr.roku ubieg.</t>
  </si>
  <si>
    <t>BEZROBOTNI ZAREJESTROWANI W 2006 ROK</t>
  </si>
  <si>
    <t>l.p</t>
  </si>
  <si>
    <t>Ogółem</t>
  </si>
  <si>
    <t>Kobiet</t>
  </si>
  <si>
    <t>kobiety</t>
  </si>
  <si>
    <t>365 dni w ostatnich 18 miesiącach</t>
  </si>
  <si>
    <t>w tym</t>
  </si>
  <si>
    <t>365 dni ubezpieczenia społeczniego
(działalność gospodarcza)</t>
  </si>
  <si>
    <t>Zwolnieni ze służby wojskowej</t>
  </si>
  <si>
    <t>Nieprzepracowane 365 dni</t>
  </si>
  <si>
    <t>po niestawiennictwie</t>
  </si>
  <si>
    <t>Powracający z robót publiczbych</t>
  </si>
  <si>
    <t>Powracający z prac interwencyjnych</t>
  </si>
  <si>
    <t xml:space="preserve">Po szkoleniu </t>
  </si>
  <si>
    <t>Po stażu</t>
  </si>
  <si>
    <t>7.</t>
  </si>
  <si>
    <t>Po przygotowaniu zawodowym</t>
  </si>
  <si>
    <t>8.</t>
  </si>
  <si>
    <t>Po utracie świadczeń ZUS (renta)</t>
  </si>
  <si>
    <t>9.</t>
  </si>
  <si>
    <t>ogółem z prawem do zasilku</t>
  </si>
  <si>
    <t>po raz pierwszy</t>
  </si>
  <si>
    <t>dotychczas niepracujacy</t>
  </si>
  <si>
    <t>poprzednio pracujący (zał-2)</t>
  </si>
  <si>
    <t>z przyczyn dot. zakładu pracy</t>
  </si>
  <si>
    <t>do 12-my od ukoń. Szkol. (zał.3)</t>
  </si>
  <si>
    <t>po pracy za granicą</t>
  </si>
  <si>
    <t>BEZROBOTNI WYREJESTROWANI W 2006 ROKU</t>
  </si>
  <si>
    <t>12.2004</t>
  </si>
  <si>
    <t>Podjęcie pracy</t>
  </si>
  <si>
    <t>Niesubsydiowana</t>
  </si>
  <si>
    <t>w tym sezonowa</t>
  </si>
  <si>
    <t>Prace interwencyjne</t>
  </si>
  <si>
    <t>Roboty publiczne</t>
  </si>
  <si>
    <t>Podjecie działalnosci gospodarczej</t>
  </si>
  <si>
    <t>W ramach ref. Kosztów zatrudn.</t>
  </si>
  <si>
    <t xml:space="preserve">Szkolenia </t>
  </si>
  <si>
    <t>Staż</t>
  </si>
  <si>
    <t>Przygotowanie zawodowe</t>
  </si>
  <si>
    <t>Prace społecznie użyteczne</t>
  </si>
  <si>
    <t xml:space="preserve"> 2.</t>
  </si>
  <si>
    <t>Niepotwierdzenie gotowości</t>
  </si>
  <si>
    <t>Dobrowolna rezygnacja</t>
  </si>
  <si>
    <t>Podjęcie nauki</t>
  </si>
  <si>
    <t>Nabycie praw emeryt.</t>
  </si>
  <si>
    <t>nabycie praw do świadczenia emerytalnego</t>
  </si>
  <si>
    <t>10.</t>
  </si>
  <si>
    <t>Inne</t>
  </si>
  <si>
    <t>11.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</si>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</sst>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"/>
    <numFmt numFmtId="166" formatCode="#,##0.0"/>
    <numFmt numFmtId="167" formatCode="0.0%"/>
    <numFmt numFmtId="168" formatCode="0.000%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8"/>
      <color indexed="10"/>
      <name val="Times New Roman CE"/>
      <family val="1"/>
    </font>
    <font>
      <sz val="9"/>
      <color indexed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8"/>
      <color indexed="55"/>
      <name val="Times New Roman CE"/>
      <family val="1"/>
    </font>
    <font>
      <b/>
      <sz val="12"/>
      <color indexed="55"/>
      <name val="Times New Roman CE"/>
      <family val="1"/>
    </font>
    <font>
      <b/>
      <sz val="12"/>
      <color indexed="54"/>
      <name val="Times New Roman CE"/>
      <family val="1"/>
    </font>
    <font>
      <sz val="8"/>
      <color indexed="12"/>
      <name val="Times New Roman CE"/>
      <family val="1"/>
    </font>
    <font>
      <sz val="11"/>
      <color indexed="12"/>
      <name val="Times New Roman CE"/>
      <family val="1"/>
    </font>
    <font>
      <sz val="12"/>
      <color indexed="12"/>
      <name val="Times New Roman CE"/>
      <family val="1"/>
    </font>
    <font>
      <b/>
      <sz val="8"/>
      <color indexed="10"/>
      <name val="Times New Roman CE"/>
      <family val="1"/>
    </font>
    <font>
      <sz val="8"/>
      <color indexed="17"/>
      <name val="Times New Roman CE"/>
      <family val="1"/>
    </font>
    <font>
      <b/>
      <sz val="10"/>
      <color indexed="23"/>
      <name val="Times New Roman CE"/>
      <family val="1"/>
    </font>
    <font>
      <b/>
      <sz val="9"/>
      <color indexed="55"/>
      <name val="Times New Roman CE"/>
      <family val="1"/>
    </font>
    <font>
      <b/>
      <sz val="10"/>
      <color indexed="55"/>
      <name val="Times New Roman CE"/>
      <family val="1"/>
    </font>
    <font>
      <sz val="12"/>
      <color indexed="17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0"/>
    </font>
    <font>
      <b/>
      <sz val="14"/>
      <color indexed="9"/>
      <name val="Times New Roman CE"/>
      <family val="1"/>
    </font>
    <font>
      <sz val="12"/>
      <color indexed="9"/>
      <name val="Times New Roman CE"/>
      <family val="1"/>
    </font>
    <font>
      <b/>
      <sz val="12"/>
      <color indexed="17"/>
      <name val="Times New Roman CE"/>
      <family val="1"/>
    </font>
    <font>
      <sz val="12"/>
      <color indexed="10"/>
      <name val="Times New Roman CE"/>
      <family val="1"/>
    </font>
    <font>
      <sz val="9"/>
      <name val="Times New Roman CE"/>
      <family val="1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b/>
      <sz val="12"/>
      <color indexed="58"/>
      <name val="Times New Roman CE"/>
      <family val="1"/>
    </font>
    <font>
      <b/>
      <sz val="9"/>
      <color indexed="58"/>
      <name val="Times New Roman CE"/>
      <family val="1"/>
    </font>
    <font>
      <b/>
      <sz val="14"/>
      <color indexed="58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3" fillId="0" borderId="0" xfId="18" applyFont="1" applyBorder="1" applyAlignment="1">
      <alignment horizontal="center"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1" xfId="18" applyFont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 vertical="center"/>
      <protection/>
    </xf>
    <xf numFmtId="164" fontId="6" fillId="0" borderId="3" xfId="18" applyNumberFormat="1" applyFont="1" applyBorder="1" applyAlignment="1">
      <alignment horizontal="center" vertical="center"/>
      <protection/>
    </xf>
    <xf numFmtId="164" fontId="6" fillId="0" borderId="4" xfId="18" applyNumberFormat="1" applyFont="1" applyBorder="1" applyAlignment="1">
      <alignment horizontal="center" vertical="center"/>
      <protection/>
    </xf>
    <xf numFmtId="164" fontId="6" fillId="0" borderId="5" xfId="18" applyNumberFormat="1" applyFont="1" applyBorder="1" applyAlignment="1">
      <alignment horizontal="center" vertical="center"/>
      <protection/>
    </xf>
    <xf numFmtId="0" fontId="6" fillId="0" borderId="6" xfId="18" applyFont="1" applyBorder="1" applyAlignment="1">
      <alignment horizontal="center" vertical="center"/>
      <protection/>
    </xf>
    <xf numFmtId="0" fontId="5" fillId="0" borderId="0" xfId="18" applyFont="1" applyBorder="1" applyAlignment="1">
      <alignment horizontal="center" vertical="center"/>
      <protection/>
    </xf>
    <xf numFmtId="0" fontId="6" fillId="2" borderId="7" xfId="18" applyFont="1" applyFill="1" applyBorder="1" applyAlignment="1">
      <alignment horizontal="center" vertical="top"/>
      <protection/>
    </xf>
    <xf numFmtId="0" fontId="3" fillId="2" borderId="8" xfId="18" applyFont="1" applyFill="1" applyBorder="1" applyAlignment="1">
      <alignment horizontal="center"/>
      <protection/>
    </xf>
    <xf numFmtId="0" fontId="3" fillId="2" borderId="9" xfId="18" applyFont="1" applyFill="1" applyBorder="1" applyAlignment="1">
      <alignment horizontal="center"/>
      <protection/>
    </xf>
    <xf numFmtId="3" fontId="3" fillId="2" borderId="10" xfId="18" applyNumberFormat="1" applyFont="1" applyFill="1" applyBorder="1" applyAlignment="1">
      <alignment horizontal="center"/>
      <protection/>
    </xf>
    <xf numFmtId="3" fontId="3" fillId="2" borderId="8" xfId="18" applyNumberFormat="1" applyFont="1" applyFill="1" applyBorder="1" applyAlignment="1">
      <alignment horizontal="center"/>
      <protection/>
    </xf>
    <xf numFmtId="3" fontId="3" fillId="2" borderId="9" xfId="18" applyNumberFormat="1" applyFont="1" applyFill="1" applyBorder="1" applyAlignment="1">
      <alignment horizontal="center"/>
      <protection/>
    </xf>
    <xf numFmtId="0" fontId="3" fillId="2" borderId="10" xfId="18" applyFont="1" applyFill="1" applyBorder="1" applyAlignment="1">
      <alignment horizontal="center"/>
      <protection/>
    </xf>
    <xf numFmtId="0" fontId="3" fillId="2" borderId="11" xfId="18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horizontal="center"/>
      <protection/>
    </xf>
    <xf numFmtId="0" fontId="6" fillId="2" borderId="12" xfId="18" applyFont="1" applyFill="1" applyBorder="1" applyAlignment="1">
      <alignment horizontal="center" vertical="top"/>
      <protection/>
    </xf>
    <xf numFmtId="0" fontId="8" fillId="0" borderId="0" xfId="18" applyFont="1" applyFill="1" applyBorder="1" applyAlignment="1">
      <alignment horizontal="center"/>
      <protection/>
    </xf>
    <xf numFmtId="0" fontId="9" fillId="0" borderId="13" xfId="18" applyFont="1" applyFill="1" applyBorder="1" applyAlignment="1">
      <alignment horizontal="center"/>
      <protection/>
    </xf>
    <xf numFmtId="3" fontId="9" fillId="0" borderId="14" xfId="18" applyNumberFormat="1" applyFont="1" applyFill="1" applyBorder="1" applyAlignment="1">
      <alignment horizontal="center"/>
      <protection/>
    </xf>
    <xf numFmtId="0" fontId="9" fillId="0" borderId="15" xfId="18" applyFont="1" applyFill="1" applyBorder="1" applyAlignment="1">
      <alignment horizontal="center"/>
      <protection/>
    </xf>
    <xf numFmtId="0" fontId="9" fillId="0" borderId="0" xfId="18" applyFont="1" applyFill="1" applyBorder="1" applyAlignment="1">
      <alignment horizontal="center"/>
      <protection/>
    </xf>
    <xf numFmtId="0" fontId="10" fillId="0" borderId="0" xfId="18" applyFont="1" applyFill="1" applyBorder="1" applyAlignment="1">
      <alignment horizontal="center"/>
      <protection/>
    </xf>
    <xf numFmtId="0" fontId="3" fillId="2" borderId="0" xfId="18" applyFont="1" applyFill="1" applyBorder="1" applyAlignment="1">
      <alignment horizontal="center" vertical="center"/>
      <protection/>
    </xf>
    <xf numFmtId="0" fontId="11" fillId="2" borderId="13" xfId="18" applyFont="1" applyFill="1" applyBorder="1" applyAlignment="1">
      <alignment horizontal="center" vertical="center"/>
      <protection/>
    </xf>
    <xf numFmtId="3" fontId="11" fillId="2" borderId="14" xfId="18" applyNumberFormat="1" applyFont="1" applyFill="1" applyBorder="1" applyAlignment="1">
      <alignment horizontal="center" vertical="center"/>
      <protection/>
    </xf>
    <xf numFmtId="3" fontId="11" fillId="2" borderId="0" xfId="18" applyNumberFormat="1" applyFont="1" applyFill="1" applyBorder="1" applyAlignment="1">
      <alignment horizontal="center" vertical="center"/>
      <protection/>
    </xf>
    <xf numFmtId="3" fontId="11" fillId="2" borderId="13" xfId="18" applyNumberFormat="1" applyFont="1" applyFill="1" applyBorder="1" applyAlignment="1">
      <alignment horizontal="center" vertical="center"/>
      <protection/>
    </xf>
    <xf numFmtId="0" fontId="11" fillId="2" borderId="14" xfId="18" applyFont="1" applyFill="1" applyBorder="1" applyAlignment="1">
      <alignment horizontal="center" vertical="center"/>
      <protection/>
    </xf>
    <xf numFmtId="3" fontId="12" fillId="2" borderId="15" xfId="18" applyNumberFormat="1" applyFont="1" applyFill="1" applyBorder="1" applyAlignment="1">
      <alignment horizontal="center" vertical="center"/>
      <protection/>
    </xf>
    <xf numFmtId="0" fontId="10" fillId="0" borderId="15" xfId="18" applyFont="1" applyFill="1" applyBorder="1" applyAlignment="1">
      <alignment horizontal="center"/>
      <protection/>
    </xf>
    <xf numFmtId="3" fontId="12" fillId="2" borderId="16" xfId="18" applyNumberFormat="1" applyFont="1" applyFill="1" applyBorder="1" applyAlignment="1">
      <alignment horizontal="center" vertical="center"/>
      <protection/>
    </xf>
    <xf numFmtId="0" fontId="13" fillId="0" borderId="17" xfId="18" applyFont="1" applyFill="1" applyBorder="1" applyAlignment="1">
      <alignment horizontal="right"/>
      <protection/>
    </xf>
    <xf numFmtId="0" fontId="13" fillId="0" borderId="18" xfId="18" applyFont="1" applyFill="1" applyBorder="1" applyAlignment="1">
      <alignment horizontal="center"/>
      <protection/>
    </xf>
    <xf numFmtId="3" fontId="13" fillId="0" borderId="19" xfId="18" applyNumberFormat="1" applyFont="1" applyFill="1" applyBorder="1" applyAlignment="1">
      <alignment horizontal="center"/>
      <protection/>
    </xf>
    <xf numFmtId="3" fontId="13" fillId="0" borderId="17" xfId="18" applyNumberFormat="1" applyFont="1" applyFill="1" applyBorder="1" applyAlignment="1">
      <alignment horizontal="center"/>
      <protection/>
    </xf>
    <xf numFmtId="3" fontId="13" fillId="0" borderId="18" xfId="18" applyNumberFormat="1" applyFont="1" applyFill="1" applyBorder="1" applyAlignment="1">
      <alignment horizontal="center"/>
      <protection/>
    </xf>
    <xf numFmtId="0" fontId="10" fillId="0" borderId="20" xfId="18" applyFont="1" applyFill="1" applyBorder="1" applyAlignment="1">
      <alignment horizontal="center"/>
      <protection/>
    </xf>
    <xf numFmtId="0" fontId="13" fillId="0" borderId="17" xfId="18" applyFont="1" applyFill="1" applyBorder="1" applyAlignment="1">
      <alignment horizontal="right" vertical="center"/>
      <protection/>
    </xf>
    <xf numFmtId="0" fontId="6" fillId="0" borderId="18" xfId="18" applyFont="1" applyFill="1" applyBorder="1" applyAlignment="1">
      <alignment horizontal="center" vertical="center"/>
      <protection/>
    </xf>
    <xf numFmtId="0" fontId="6" fillId="0" borderId="19" xfId="18" applyFont="1" applyFill="1" applyBorder="1" applyAlignment="1">
      <alignment horizontal="center" vertical="center"/>
      <protection/>
    </xf>
    <xf numFmtId="0" fontId="6" fillId="0" borderId="17" xfId="18" applyFont="1" applyFill="1" applyBorder="1" applyAlignment="1">
      <alignment horizontal="center" vertical="center"/>
      <protection/>
    </xf>
    <xf numFmtId="3" fontId="6" fillId="0" borderId="19" xfId="18" applyNumberFormat="1" applyFont="1" applyFill="1" applyBorder="1" applyAlignment="1">
      <alignment horizontal="center" vertical="center"/>
      <protection/>
    </xf>
    <xf numFmtId="0" fontId="7" fillId="0" borderId="20" xfId="18" applyFont="1" applyFill="1" applyBorder="1" applyAlignment="1">
      <alignment horizontal="center" vertical="center"/>
      <protection/>
    </xf>
    <xf numFmtId="0" fontId="7" fillId="0" borderId="21" xfId="18" applyFont="1" applyFill="1" applyBorder="1" applyAlignment="1">
      <alignment horizontal="center" vertical="center"/>
      <protection/>
    </xf>
    <xf numFmtId="0" fontId="13" fillId="0" borderId="0" xfId="18" applyFont="1" applyFill="1" applyBorder="1" applyAlignment="1">
      <alignment horizontal="right" vertical="center"/>
      <protection/>
    </xf>
    <xf numFmtId="0" fontId="6" fillId="0" borderId="13" xfId="18" applyFont="1" applyFill="1" applyBorder="1" applyAlignment="1">
      <alignment horizontal="center" vertical="center"/>
      <protection/>
    </xf>
    <xf numFmtId="0" fontId="6" fillId="0" borderId="14" xfId="18" applyFont="1" applyFill="1" applyBorder="1" applyAlignment="1">
      <alignment horizontal="center" vertical="center"/>
      <protection/>
    </xf>
    <xf numFmtId="0" fontId="6" fillId="0" borderId="0" xfId="18" applyFont="1" applyFill="1" applyBorder="1" applyAlignment="1">
      <alignment horizontal="center" vertical="center"/>
      <protection/>
    </xf>
    <xf numFmtId="0" fontId="6" fillId="0" borderId="22" xfId="18" applyFont="1" applyFill="1" applyBorder="1" applyAlignment="1">
      <alignment horizontal="center" vertical="center"/>
      <protection/>
    </xf>
    <xf numFmtId="0" fontId="6" fillId="0" borderId="23" xfId="18" applyFont="1" applyFill="1" applyBorder="1" applyAlignment="1">
      <alignment horizontal="center" vertical="center"/>
      <protection/>
    </xf>
    <xf numFmtId="3" fontId="6" fillId="0" borderId="23" xfId="18" applyNumberFormat="1" applyFont="1" applyFill="1" applyBorder="1" applyAlignment="1">
      <alignment horizontal="center" vertical="center"/>
      <protection/>
    </xf>
    <xf numFmtId="0" fontId="7" fillId="0" borderId="24" xfId="18" applyFont="1" applyFill="1" applyBorder="1" applyAlignment="1">
      <alignment horizontal="center" vertical="center"/>
      <protection/>
    </xf>
    <xf numFmtId="0" fontId="6" fillId="2" borderId="25" xfId="18" applyFont="1" applyFill="1" applyBorder="1" applyAlignment="1">
      <alignment horizontal="center" vertical="top"/>
      <protection/>
    </xf>
    <xf numFmtId="0" fontId="14" fillId="0" borderId="26" xfId="18" applyFont="1" applyFill="1" applyBorder="1" applyAlignment="1">
      <alignment horizontal="center" vertical="center" wrapText="1"/>
      <protection/>
    </xf>
    <xf numFmtId="0" fontId="15" fillId="0" borderId="27" xfId="18" applyFont="1" applyFill="1" applyBorder="1" applyAlignment="1">
      <alignment horizontal="center" vertical="center"/>
      <protection/>
    </xf>
    <xf numFmtId="0" fontId="15" fillId="0" borderId="28" xfId="18" applyFont="1" applyFill="1" applyBorder="1" applyAlignment="1">
      <alignment horizontal="center" vertical="center"/>
      <protection/>
    </xf>
    <xf numFmtId="0" fontId="16" fillId="0" borderId="29" xfId="18" applyFont="1" applyFill="1" applyBorder="1" applyAlignment="1">
      <alignment horizontal="center" vertical="center"/>
      <protection/>
    </xf>
    <xf numFmtId="0" fontId="10" fillId="0" borderId="0" xfId="18" applyFont="1" applyBorder="1" applyAlignment="1">
      <alignment horizontal="center"/>
      <protection/>
    </xf>
    <xf numFmtId="0" fontId="12" fillId="2" borderId="30" xfId="18" applyFont="1" applyFill="1" applyBorder="1" applyAlignment="1">
      <alignment horizontal="center" vertical="center"/>
      <protection/>
    </xf>
    <xf numFmtId="0" fontId="12" fillId="2" borderId="16" xfId="18" applyFont="1" applyFill="1" applyBorder="1" applyAlignment="1">
      <alignment horizontal="center" vertical="center"/>
      <protection/>
    </xf>
    <xf numFmtId="0" fontId="6" fillId="0" borderId="30" xfId="18" applyFont="1" applyBorder="1" applyAlignment="1">
      <alignment horizontal="center"/>
      <protection/>
    </xf>
    <xf numFmtId="165" fontId="17" fillId="0" borderId="13" xfId="18" applyNumberFormat="1" applyFont="1" applyBorder="1" applyAlignment="1">
      <alignment horizontal="center"/>
      <protection/>
    </xf>
    <xf numFmtId="0" fontId="18" fillId="0" borderId="16" xfId="18" applyFont="1" applyBorder="1" applyAlignment="1">
      <alignment horizontal="center"/>
      <protection/>
    </xf>
    <xf numFmtId="0" fontId="19" fillId="0" borderId="0" xfId="18" applyFont="1" applyBorder="1" applyAlignment="1">
      <alignment horizontal="center"/>
      <protection/>
    </xf>
    <xf numFmtId="0" fontId="17" fillId="0" borderId="16" xfId="18" applyFont="1" applyBorder="1" applyAlignment="1">
      <alignment horizontal="center"/>
      <protection/>
    </xf>
    <xf numFmtId="0" fontId="0" fillId="2" borderId="7" xfId="18" applyFont="1" applyFill="1" applyBorder="1" applyAlignment="1">
      <alignment horizontal="center" vertical="top"/>
      <protection/>
    </xf>
    <xf numFmtId="0" fontId="12" fillId="2" borderId="31" xfId="18" applyFont="1" applyFill="1" applyBorder="1" applyAlignment="1">
      <alignment horizontal="center"/>
      <protection/>
    </xf>
    <xf numFmtId="3" fontId="11" fillId="2" borderId="9" xfId="18" applyNumberFormat="1" applyFont="1" applyFill="1" applyBorder="1" applyAlignment="1">
      <alignment horizontal="center"/>
      <protection/>
    </xf>
    <xf numFmtId="3" fontId="11" fillId="2" borderId="10" xfId="18" applyNumberFormat="1" applyFont="1" applyFill="1" applyBorder="1" applyAlignment="1">
      <alignment horizontal="center"/>
      <protection/>
    </xf>
    <xf numFmtId="3" fontId="11" fillId="2" borderId="8" xfId="18" applyNumberFormat="1" applyFont="1" applyFill="1" applyBorder="1" applyAlignment="1">
      <alignment horizontal="center"/>
      <protection/>
    </xf>
    <xf numFmtId="3" fontId="12" fillId="2" borderId="32" xfId="18" applyNumberFormat="1" applyFont="1" applyFill="1" applyBorder="1" applyAlignment="1">
      <alignment horizontal="center"/>
      <protection/>
    </xf>
    <xf numFmtId="0" fontId="0" fillId="2" borderId="12" xfId="18" applyFont="1" applyFill="1" applyBorder="1" applyAlignment="1">
      <alignment horizontal="center" vertical="top"/>
      <protection/>
    </xf>
    <xf numFmtId="0" fontId="20" fillId="0" borderId="30" xfId="18" applyFont="1" applyBorder="1" applyAlignment="1">
      <alignment horizontal="center"/>
      <protection/>
    </xf>
    <xf numFmtId="0" fontId="9" fillId="0" borderId="16" xfId="18" applyFont="1" applyBorder="1" applyAlignment="1">
      <alignment horizontal="center"/>
      <protection/>
    </xf>
    <xf numFmtId="165" fontId="21" fillId="0" borderId="13" xfId="18" applyNumberFormat="1" applyFont="1" applyBorder="1" applyAlignment="1">
      <alignment horizontal="center"/>
      <protection/>
    </xf>
    <xf numFmtId="0" fontId="12" fillId="2" borderId="30" xfId="18" applyFont="1" applyFill="1" applyBorder="1" applyAlignment="1">
      <alignment horizontal="center"/>
      <protection/>
    </xf>
    <xf numFmtId="0" fontId="11" fillId="2" borderId="0" xfId="18" applyFont="1" applyFill="1" applyBorder="1" applyAlignment="1">
      <alignment horizontal="center" vertical="center"/>
      <protection/>
    </xf>
    <xf numFmtId="0" fontId="11" fillId="2" borderId="16" xfId="18" applyFont="1" applyFill="1" applyBorder="1" applyAlignment="1">
      <alignment horizontal="center" vertical="center"/>
      <protection/>
    </xf>
    <xf numFmtId="0" fontId="10" fillId="0" borderId="16" xfId="18" applyFont="1" applyBorder="1" applyAlignment="1">
      <alignment horizontal="center"/>
      <protection/>
    </xf>
    <xf numFmtId="0" fontId="6" fillId="0" borderId="33" xfId="18" applyFont="1" applyBorder="1" applyAlignment="1">
      <alignment horizontal="center"/>
      <protection/>
    </xf>
    <xf numFmtId="165" fontId="21" fillId="0" borderId="22" xfId="18" applyNumberFormat="1" applyFont="1" applyBorder="1" applyAlignment="1">
      <alignment horizontal="center"/>
      <protection/>
    </xf>
    <xf numFmtId="0" fontId="17" fillId="0" borderId="34" xfId="18" applyFont="1" applyBorder="1" applyAlignment="1">
      <alignment horizontal="center"/>
      <protection/>
    </xf>
    <xf numFmtId="0" fontId="0" fillId="2" borderId="25" xfId="18" applyFont="1" applyFill="1" applyBorder="1" applyAlignment="1">
      <alignment horizontal="center" vertical="top"/>
      <protection/>
    </xf>
    <xf numFmtId="0" fontId="22" fillId="0" borderId="35" xfId="18" applyFont="1" applyBorder="1" applyAlignment="1">
      <alignment horizontal="center" vertical="center" wrapText="1"/>
      <protection/>
    </xf>
    <xf numFmtId="1" fontId="22" fillId="0" borderId="36" xfId="18" applyNumberFormat="1" applyFont="1" applyBorder="1" applyAlignment="1">
      <alignment horizontal="center" vertical="center"/>
      <protection/>
    </xf>
    <xf numFmtId="0" fontId="17" fillId="0" borderId="37" xfId="18" applyFont="1" applyBorder="1" applyAlignment="1">
      <alignment horizontal="center"/>
      <protection/>
    </xf>
    <xf numFmtId="0" fontId="0" fillId="3" borderId="12" xfId="18" applyFont="1" applyFill="1" applyBorder="1" applyAlignment="1">
      <alignment horizontal="center" vertical="top"/>
      <protection/>
    </xf>
    <xf numFmtId="0" fontId="3" fillId="3" borderId="30" xfId="18" applyFont="1" applyFill="1" applyBorder="1" applyAlignment="1">
      <alignment horizontal="center" vertical="center"/>
      <protection/>
    </xf>
    <xf numFmtId="0" fontId="3" fillId="3" borderId="13" xfId="18" applyNumberFormat="1" applyFont="1" applyFill="1" applyBorder="1" applyAlignment="1">
      <alignment horizontal="center" vertical="center"/>
      <protection/>
    </xf>
    <xf numFmtId="0" fontId="3" fillId="3" borderId="14" xfId="18" applyNumberFormat="1" applyFont="1" applyFill="1" applyBorder="1" applyAlignment="1">
      <alignment horizontal="center" vertical="center"/>
      <protection/>
    </xf>
    <xf numFmtId="3" fontId="3" fillId="3" borderId="38" xfId="18" applyNumberFormat="1" applyFont="1" applyFill="1" applyBorder="1" applyAlignment="1">
      <alignment horizontal="center" vertical="center"/>
      <protection/>
    </xf>
    <xf numFmtId="0" fontId="0" fillId="3" borderId="25" xfId="18" applyFont="1" applyFill="1" applyBorder="1" applyAlignment="1">
      <alignment horizontal="center" vertical="top"/>
      <protection/>
    </xf>
    <xf numFmtId="0" fontId="23" fillId="3" borderId="39" xfId="18" applyFont="1" applyFill="1" applyBorder="1" applyAlignment="1">
      <alignment horizontal="center" vertical="center" wrapText="1"/>
      <protection/>
    </xf>
    <xf numFmtId="0" fontId="24" fillId="3" borderId="40" xfId="18" applyNumberFormat="1" applyFont="1" applyFill="1" applyBorder="1" applyAlignment="1">
      <alignment horizontal="center" vertical="center"/>
      <protection/>
    </xf>
    <xf numFmtId="0" fontId="24" fillId="3" borderId="41" xfId="18" applyNumberFormat="1" applyFont="1" applyFill="1" applyBorder="1" applyAlignment="1">
      <alignment horizontal="center" vertical="center"/>
      <protection/>
    </xf>
    <xf numFmtId="3" fontId="22" fillId="3" borderId="3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 applyAlignment="1">
      <alignment horizontal="center" vertical="top"/>
      <protection/>
    </xf>
    <xf numFmtId="0" fontId="8" fillId="4" borderId="30" xfId="18" applyFont="1" applyFill="1" applyBorder="1" applyAlignment="1">
      <alignment horizontal="center"/>
      <protection/>
    </xf>
    <xf numFmtId="0" fontId="8" fillId="4" borderId="0" xfId="18" applyFont="1" applyFill="1" applyBorder="1" applyAlignment="1">
      <alignment horizontal="center"/>
      <protection/>
    </xf>
    <xf numFmtId="3" fontId="8" fillId="4" borderId="14" xfId="18" applyNumberFormat="1" applyFont="1" applyFill="1" applyBorder="1" applyAlignment="1">
      <alignment horizontal="center"/>
      <protection/>
    </xf>
    <xf numFmtId="3" fontId="8" fillId="4" borderId="16" xfId="18" applyNumberFormat="1" applyFont="1" applyFill="1" applyBorder="1" applyAlignment="1">
      <alignment horizontal="center" vertical="center"/>
      <protection/>
    </xf>
    <xf numFmtId="0" fontId="20" fillId="0" borderId="30" xfId="18" applyFont="1" applyFill="1" applyBorder="1" applyAlignment="1">
      <alignment horizontal="center"/>
      <protection/>
    </xf>
    <xf numFmtId="3" fontId="9" fillId="0" borderId="16" xfId="18" applyNumberFormat="1" applyFont="1" applyFill="1" applyBorder="1" applyAlignment="1">
      <alignment horizontal="center"/>
      <protection/>
    </xf>
    <xf numFmtId="3" fontId="9" fillId="0" borderId="34" xfId="18" applyNumberFormat="1" applyFont="1" applyFill="1" applyBorder="1" applyAlignment="1">
      <alignment horizontal="center"/>
      <protection/>
    </xf>
    <xf numFmtId="0" fontId="8" fillId="0" borderId="42" xfId="18" applyFont="1" applyFill="1" applyBorder="1" applyAlignment="1">
      <alignment horizontal="center" vertical="center"/>
      <protection/>
    </xf>
    <xf numFmtId="0" fontId="8" fillId="0" borderId="43" xfId="18" applyFont="1" applyFill="1" applyBorder="1" applyAlignment="1">
      <alignment horizontal="center" vertical="center"/>
      <protection/>
    </xf>
    <xf numFmtId="0" fontId="8" fillId="0" borderId="44" xfId="18" applyFont="1" applyFill="1" applyBorder="1" applyAlignment="1">
      <alignment horizontal="center" vertical="center"/>
      <protection/>
    </xf>
    <xf numFmtId="0" fontId="8" fillId="0" borderId="45" xfId="18" applyFont="1" applyFill="1" applyBorder="1" applyAlignment="1">
      <alignment horizontal="center" vertical="center"/>
      <protection/>
    </xf>
    <xf numFmtId="3" fontId="8" fillId="0" borderId="34" xfId="18" applyNumberFormat="1" applyFont="1" applyFill="1" applyBorder="1" applyAlignment="1">
      <alignment horizontal="center" vertical="center"/>
      <protection/>
    </xf>
    <xf numFmtId="0" fontId="3" fillId="0" borderId="0" xfId="18" applyFont="1" applyFill="1" applyBorder="1" applyAlignment="1">
      <alignment horizontal="center" vertical="center"/>
      <protection/>
    </xf>
    <xf numFmtId="0" fontId="6" fillId="4" borderId="25" xfId="18" applyFont="1" applyFill="1" applyBorder="1" applyAlignment="1">
      <alignment horizontal="center" vertical="top"/>
      <protection/>
    </xf>
    <xf numFmtId="0" fontId="14" fillId="0" borderId="46" xfId="18" applyFont="1" applyFill="1" applyBorder="1" applyAlignment="1">
      <alignment horizontal="center" vertical="center"/>
      <protection/>
    </xf>
    <xf numFmtId="0" fontId="24" fillId="0" borderId="28" xfId="18" applyFont="1" applyFill="1" applyBorder="1" applyAlignment="1">
      <alignment horizontal="center" vertical="center"/>
      <protection/>
    </xf>
    <xf numFmtId="0" fontId="24" fillId="0" borderId="27" xfId="18" applyFont="1" applyFill="1" applyBorder="1" applyAlignment="1">
      <alignment horizontal="center" vertical="center"/>
      <protection/>
    </xf>
    <xf numFmtId="0" fontId="24" fillId="0" borderId="47" xfId="18" applyFont="1" applyFill="1" applyBorder="1" applyAlignment="1">
      <alignment horizontal="center" vertical="center"/>
      <protection/>
    </xf>
    <xf numFmtId="3" fontId="24" fillId="0" borderId="29" xfId="18" applyNumberFormat="1" applyFont="1" applyFill="1" applyBorder="1" applyAlignment="1">
      <alignment horizontal="center" vertical="center"/>
      <protection/>
    </xf>
    <xf numFmtId="0" fontId="25" fillId="0" borderId="0" xfId="18" applyFont="1" applyFill="1" applyBorder="1" applyAlignment="1">
      <alignment horizontal="center" vertical="center"/>
      <protection/>
    </xf>
    <xf numFmtId="0" fontId="8" fillId="4" borderId="13" xfId="18" applyFont="1" applyFill="1" applyBorder="1" applyAlignment="1">
      <alignment horizontal="center"/>
      <protection/>
    </xf>
    <xf numFmtId="0" fontId="8" fillId="4" borderId="14" xfId="18" applyFont="1" applyFill="1" applyBorder="1" applyAlignment="1">
      <alignment horizontal="center"/>
      <protection/>
    </xf>
    <xf numFmtId="0" fontId="20" fillId="0" borderId="0" xfId="18" applyFont="1" applyFill="1" applyBorder="1" applyAlignment="1">
      <alignment horizontal="center"/>
      <protection/>
    </xf>
    <xf numFmtId="0" fontId="9" fillId="0" borderId="14" xfId="18" applyFont="1" applyFill="1" applyBorder="1" applyAlignment="1">
      <alignment horizontal="center"/>
      <protection/>
    </xf>
    <xf numFmtId="0" fontId="6" fillId="4" borderId="13" xfId="18" applyFont="1" applyFill="1" applyBorder="1" applyAlignment="1">
      <alignment horizontal="center"/>
      <protection/>
    </xf>
    <xf numFmtId="0" fontId="6" fillId="4" borderId="14" xfId="18" applyFont="1" applyFill="1" applyBorder="1" applyAlignment="1">
      <alignment horizontal="center"/>
      <protection/>
    </xf>
    <xf numFmtId="0" fontId="6" fillId="4" borderId="0" xfId="18" applyFont="1" applyFill="1" applyBorder="1" applyAlignment="1">
      <alignment horizontal="center"/>
      <protection/>
    </xf>
    <xf numFmtId="0" fontId="26" fillId="0" borderId="0" xfId="18" applyFont="1" applyFill="1" applyBorder="1" applyAlignment="1">
      <alignment horizontal="center"/>
      <protection/>
    </xf>
    <xf numFmtId="0" fontId="14" fillId="0" borderId="26" xfId="18" applyFont="1" applyBorder="1" applyAlignment="1">
      <alignment horizontal="center" vertical="center"/>
      <protection/>
    </xf>
    <xf numFmtId="0" fontId="24" fillId="0" borderId="27" xfId="18" applyFont="1" applyBorder="1" applyAlignment="1">
      <alignment horizontal="center" vertical="center"/>
      <protection/>
    </xf>
    <xf numFmtId="0" fontId="25" fillId="0" borderId="0" xfId="18" applyFont="1" applyBorder="1" applyAlignment="1">
      <alignment horizontal="center" vertical="center"/>
      <protection/>
    </xf>
    <xf numFmtId="0" fontId="24" fillId="0" borderId="14" xfId="18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58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1" fillId="0" borderId="0" xfId="21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32" fillId="0" borderId="75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6" fillId="0" borderId="63" xfId="0" applyFont="1" applyBorder="1" applyAlignment="1">
      <alignment horizontal="center" vertical="center" textRotation="90"/>
    </xf>
    <xf numFmtId="0" fontId="5" fillId="0" borderId="62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32" fillId="0" borderId="84" xfId="0" applyFont="1" applyBorder="1" applyAlignment="1">
      <alignment horizontal="center"/>
    </xf>
    <xf numFmtId="0" fontId="32" fillId="0" borderId="85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5" fillId="0" borderId="86" xfId="0" applyFont="1" applyBorder="1" applyAlignment="1">
      <alignment horizontal="left" vertical="center" wrapText="1"/>
    </xf>
    <xf numFmtId="0" fontId="10" fillId="0" borderId="87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5" fillId="0" borderId="62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90"/>
    </xf>
    <xf numFmtId="0" fontId="5" fillId="0" borderId="86" xfId="0" applyFont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90" xfId="0" applyFill="1" applyBorder="1" applyAlignment="1">
      <alignment horizontal="left" vertical="center"/>
    </xf>
    <xf numFmtId="0" fontId="0" fillId="0" borderId="91" xfId="0" applyFill="1" applyBorder="1" applyAlignment="1">
      <alignment horizontal="left" vertical="center"/>
    </xf>
    <xf numFmtId="0" fontId="10" fillId="0" borderId="92" xfId="0" applyFont="1" applyBorder="1" applyAlignment="1">
      <alignment horizontal="center"/>
    </xf>
    <xf numFmtId="0" fontId="10" fillId="0" borderId="93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0" fontId="10" fillId="0" borderId="9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2" fillId="0" borderId="97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6" fillId="0" borderId="33" xfId="0" applyFont="1" applyBorder="1" applyAlignment="1">
      <alignment horizontal="center" textRotation="90"/>
    </xf>
    <xf numFmtId="0" fontId="5" fillId="0" borderId="22" xfId="0" applyFont="1" applyBorder="1" applyAlignment="1">
      <alignment horizontal="left" vertical="center"/>
    </xf>
    <xf numFmtId="0" fontId="34" fillId="0" borderId="87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center"/>
    </xf>
    <xf numFmtId="0" fontId="10" fillId="0" borderId="9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99" xfId="0" applyBorder="1" applyAlignment="1">
      <alignment horizontal="left" vertical="center"/>
    </xf>
    <xf numFmtId="0" fontId="10" fillId="0" borderId="100" xfId="0" applyFont="1" applyBorder="1" applyAlignment="1">
      <alignment horizontal="center"/>
    </xf>
    <xf numFmtId="0" fontId="10" fillId="0" borderId="10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32" fillId="0" borderId="103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left" vertical="center"/>
    </xf>
    <xf numFmtId="0" fontId="36" fillId="2" borderId="11" xfId="0" applyFont="1" applyFill="1" applyBorder="1" applyAlignment="1">
      <alignment horizontal="left" vertical="center"/>
    </xf>
    <xf numFmtId="0" fontId="35" fillId="2" borderId="31" xfId="0" applyFont="1" applyFill="1" applyBorder="1" applyAlignment="1">
      <alignment horizontal="center"/>
    </xf>
    <xf numFmtId="0" fontId="35" fillId="2" borderId="104" xfId="0" applyFont="1" applyFill="1" applyBorder="1" applyAlignment="1">
      <alignment horizontal="center"/>
    </xf>
    <xf numFmtId="0" fontId="35" fillId="2" borderId="105" xfId="0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0" fontId="35" fillId="2" borderId="106" xfId="0" applyFont="1" applyFill="1" applyBorder="1" applyAlignment="1">
      <alignment horizontal="center"/>
    </xf>
    <xf numFmtId="0" fontId="35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36" fillId="2" borderId="99" xfId="0" applyFont="1" applyFill="1" applyBorder="1" applyAlignment="1">
      <alignment horizontal="left" vertical="center"/>
    </xf>
    <xf numFmtId="0" fontId="36" fillId="2" borderId="107" xfId="0" applyFont="1" applyFill="1" applyBorder="1" applyAlignment="1">
      <alignment horizontal="left" vertical="center"/>
    </xf>
    <xf numFmtId="0" fontId="10" fillId="2" borderId="99" xfId="0" applyFont="1" applyFill="1" applyBorder="1" applyAlignment="1">
      <alignment horizontal="center"/>
    </xf>
    <xf numFmtId="0" fontId="10" fillId="2" borderId="101" xfId="0" applyFont="1" applyFill="1" applyBorder="1" applyAlignment="1">
      <alignment horizontal="center"/>
    </xf>
    <xf numFmtId="0" fontId="10" fillId="2" borderId="102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35" fillId="2" borderId="108" xfId="0" applyFont="1" applyFill="1" applyBorder="1" applyAlignment="1">
      <alignment horizontal="center"/>
    </xf>
    <xf numFmtId="0" fontId="35" fillId="2" borderId="37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5" fillId="0" borderId="22" xfId="0" applyFont="1" applyBorder="1" applyAlignment="1">
      <alignment horizontal="left"/>
    </xf>
    <xf numFmtId="0" fontId="37" fillId="0" borderId="109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57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110" xfId="0" applyFont="1" applyBorder="1" applyAlignment="1">
      <alignment horizontal="center"/>
    </xf>
    <xf numFmtId="0" fontId="5" fillId="0" borderId="64" xfId="0" applyFont="1" applyBorder="1" applyAlignment="1">
      <alignment horizontal="left"/>
    </xf>
    <xf numFmtId="0" fontId="37" fillId="0" borderId="56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0" fontId="37" fillId="0" borderId="63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32" fillId="0" borderId="111" xfId="0" applyFont="1" applyBorder="1" applyAlignment="1">
      <alignment horizontal="center"/>
    </xf>
    <xf numFmtId="0" fontId="32" fillId="0" borderId="112" xfId="0" applyFont="1" applyBorder="1" applyAlignment="1">
      <alignment horizontal="center"/>
    </xf>
    <xf numFmtId="0" fontId="37" fillId="0" borderId="88" xfId="0" applyFont="1" applyBorder="1" applyAlignment="1">
      <alignment horizontal="center"/>
    </xf>
    <xf numFmtId="0" fontId="37" fillId="0" borderId="86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89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37" fillId="0" borderId="13" xfId="0" applyFont="1" applyBorder="1" applyAlignment="1">
      <alignment horizontal="center"/>
    </xf>
    <xf numFmtId="0" fontId="37" fillId="0" borderId="113" xfId="0" applyFont="1" applyBorder="1" applyAlignment="1">
      <alignment horizontal="center"/>
    </xf>
    <xf numFmtId="0" fontId="37" fillId="0" borderId="114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6" fillId="2" borderId="2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textRotation="90"/>
    </xf>
    <xf numFmtId="0" fontId="5" fillId="0" borderId="28" xfId="0" applyFont="1" applyBorder="1" applyAlignment="1">
      <alignment horizontal="left"/>
    </xf>
    <xf numFmtId="0" fontId="37" fillId="0" borderId="115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8" fillId="0" borderId="9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6" xfId="0" applyFont="1" applyFill="1" applyBorder="1" applyAlignment="1">
      <alignment horizontal="center" vertical="center"/>
    </xf>
    <xf numFmtId="0" fontId="5" fillId="3" borderId="117" xfId="0" applyFont="1" applyFill="1" applyBorder="1" applyAlignment="1">
      <alignment horizontal="center" vertical="center"/>
    </xf>
    <xf numFmtId="0" fontId="5" fillId="3" borderId="118" xfId="0" applyFont="1" applyFill="1" applyBorder="1" applyAlignment="1">
      <alignment horizontal="center" vertical="center"/>
    </xf>
    <xf numFmtId="0" fontId="5" fillId="3" borderId="11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03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13" fillId="3" borderId="102" xfId="0" applyFont="1" applyFill="1" applyBorder="1" applyAlignment="1">
      <alignment horizontal="center" vertical="center"/>
    </xf>
    <xf numFmtId="0" fontId="13" fillId="3" borderId="120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40" fillId="0" borderId="121" xfId="0" applyFont="1" applyBorder="1" applyAlignment="1">
      <alignment horizontal="center" vertical="center"/>
    </xf>
    <xf numFmtId="0" fontId="40" fillId="0" borderId="12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textRotation="90"/>
    </xf>
    <xf numFmtId="0" fontId="5" fillId="0" borderId="5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5" fillId="0" borderId="80" xfId="0" applyFont="1" applyBorder="1" applyAlignment="1">
      <alignment horizontal="right" vertical="center"/>
    </xf>
    <xf numFmtId="0" fontId="5" fillId="0" borderId="8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123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40" fillId="0" borderId="124" xfId="0" applyFont="1" applyBorder="1" applyAlignment="1">
      <alignment horizontal="center" vertical="center"/>
    </xf>
    <xf numFmtId="0" fontId="40" fillId="0" borderId="132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/>
    </xf>
    <xf numFmtId="0" fontId="41" fillId="3" borderId="105" xfId="0" applyFont="1" applyFill="1" applyBorder="1" applyAlignment="1">
      <alignment horizontal="center" vertical="center"/>
    </xf>
    <xf numFmtId="0" fontId="41" fillId="3" borderId="104" xfId="0" applyFont="1" applyFill="1" applyBorder="1" applyAlignment="1">
      <alignment horizontal="center" vertical="center"/>
    </xf>
    <xf numFmtId="0" fontId="41" fillId="3" borderId="31" xfId="0" applyFont="1" applyFill="1" applyBorder="1" applyAlignment="1">
      <alignment horizontal="center" vertical="center"/>
    </xf>
    <xf numFmtId="0" fontId="41" fillId="3" borderId="133" xfId="0" applyFont="1" applyFill="1" applyBorder="1" applyAlignment="1">
      <alignment horizontal="center" vertical="center"/>
    </xf>
    <xf numFmtId="0" fontId="41" fillId="3" borderId="8" xfId="0" applyFont="1" applyFill="1" applyBorder="1" applyAlignment="1">
      <alignment horizontal="center" vertical="center"/>
    </xf>
    <xf numFmtId="0" fontId="41" fillId="3" borderId="13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3" borderId="121" xfId="0" applyFont="1" applyFill="1" applyBorder="1" applyAlignment="1">
      <alignment horizontal="center" vertical="center"/>
    </xf>
    <xf numFmtId="0" fontId="10" fillId="3" borderId="125" xfId="0" applyFont="1" applyFill="1" applyBorder="1" applyAlignment="1">
      <alignment horizontal="center" vertical="center"/>
    </xf>
    <xf numFmtId="0" fontId="10" fillId="3" borderId="126" xfId="0" applyFont="1" applyFill="1" applyBorder="1" applyAlignment="1">
      <alignment horizontal="center" vertical="center"/>
    </xf>
    <xf numFmtId="0" fontId="10" fillId="3" borderId="127" xfId="0" applyFont="1" applyFill="1" applyBorder="1" applyAlignment="1">
      <alignment horizontal="center" vertical="center"/>
    </xf>
    <xf numFmtId="0" fontId="10" fillId="3" borderId="128" xfId="0" applyFont="1" applyFill="1" applyBorder="1" applyAlignment="1">
      <alignment horizontal="center" vertical="center"/>
    </xf>
    <xf numFmtId="0" fontId="10" fillId="3" borderId="135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40" fillId="3" borderId="121" xfId="0" applyFont="1" applyFill="1" applyBorder="1" applyAlignment="1">
      <alignment horizontal="center" vertical="center"/>
    </xf>
    <xf numFmtId="0" fontId="40" fillId="3" borderId="122" xfId="0" applyFont="1" applyFill="1" applyBorder="1" applyAlignment="1">
      <alignment horizontal="center" vertical="center"/>
    </xf>
    <xf numFmtId="0" fontId="0" fillId="5" borderId="13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115" xfId="0" applyFill="1" applyBorder="1" applyAlignment="1">
      <alignment horizontal="center" vertical="center"/>
    </xf>
    <xf numFmtId="0" fontId="0" fillId="5" borderId="12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27" fillId="5" borderId="26" xfId="0" applyFont="1" applyFill="1" applyBorder="1" applyAlignment="1">
      <alignment horizontal="center" vertical="center"/>
    </xf>
    <xf numFmtId="0" fontId="27" fillId="5" borderId="2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TABELE2004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1">
      <selection activeCell="C43" sqref="A43:IV47"/>
    </sheetView>
  </sheetViews>
  <sheetFormatPr defaultColWidth="9.00390625" defaultRowHeight="12.75"/>
  <cols>
    <col min="1" max="1" width="1.875" style="3" customWidth="1"/>
    <col min="2" max="2" width="28.875" style="3" customWidth="1"/>
    <col min="3" max="5" width="6.75390625" style="3" customWidth="1"/>
    <col min="6" max="8" width="6.625" style="3" customWidth="1"/>
    <col min="9" max="15" width="6.75390625" style="3" customWidth="1"/>
    <col min="16" max="16" width="7.75390625" style="3" customWidth="1"/>
    <col min="17" max="16384" width="4.875" style="3" customWidth="1"/>
  </cols>
  <sheetData>
    <row r="1" spans="1:16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0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0" customFormat="1" ht="22.5" customHeight="1" thickBot="1">
      <c r="A3" s="4"/>
      <c r="B3" s="5" t="s">
        <v>1</v>
      </c>
      <c r="C3" s="6" t="s">
        <v>2</v>
      </c>
      <c r="D3" s="7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7" t="s">
        <v>8</v>
      </c>
      <c r="J3" s="8" t="s">
        <v>9</v>
      </c>
      <c r="K3" s="7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9" t="s">
        <v>15</v>
      </c>
    </row>
    <row r="4" spans="1:16" s="19" customFormat="1" ht="18" customHeight="1">
      <c r="A4" s="11" t="s">
        <v>16</v>
      </c>
      <c r="B4" s="12" t="s">
        <v>17</v>
      </c>
      <c r="C4" s="13">
        <v>7727</v>
      </c>
      <c r="D4" s="14">
        <v>7891</v>
      </c>
      <c r="E4" s="14">
        <v>7585</v>
      </c>
      <c r="F4" s="15">
        <v>7232</v>
      </c>
      <c r="G4" s="16">
        <v>6882</v>
      </c>
      <c r="H4" s="16">
        <v>6830</v>
      </c>
      <c r="I4" s="14">
        <v>6811</v>
      </c>
      <c r="J4" s="16">
        <v>6986</v>
      </c>
      <c r="K4" s="14">
        <v>6986</v>
      </c>
      <c r="L4" s="14">
        <v>6921</v>
      </c>
      <c r="M4" s="14">
        <v>6529</v>
      </c>
      <c r="N4" s="17">
        <v>6213</v>
      </c>
      <c r="O4" s="17">
        <v>6142</v>
      </c>
      <c r="P4" s="18"/>
    </row>
    <row r="5" spans="1:17" s="26" customFormat="1" ht="12.75" customHeight="1">
      <c r="A5" s="20"/>
      <c r="B5" s="21" t="s">
        <v>18</v>
      </c>
      <c r="C5" s="22">
        <v>117</v>
      </c>
      <c r="D5" s="23">
        <f aca="true" t="shared" si="0" ref="D5:O5">D4-C4</f>
        <v>164</v>
      </c>
      <c r="E5" s="23">
        <f t="shared" si="0"/>
        <v>-306</v>
      </c>
      <c r="F5" s="23">
        <f t="shared" si="0"/>
        <v>-353</v>
      </c>
      <c r="G5" s="23">
        <f t="shared" si="0"/>
        <v>-350</v>
      </c>
      <c r="H5" s="23">
        <f t="shared" si="0"/>
        <v>-52</v>
      </c>
      <c r="I5" s="23">
        <f t="shared" si="0"/>
        <v>-19</v>
      </c>
      <c r="J5" s="23">
        <f t="shared" si="0"/>
        <v>175</v>
      </c>
      <c r="K5" s="23">
        <f t="shared" si="0"/>
        <v>0</v>
      </c>
      <c r="L5" s="23">
        <f t="shared" si="0"/>
        <v>-65</v>
      </c>
      <c r="M5" s="23">
        <f t="shared" si="0"/>
        <v>-392</v>
      </c>
      <c r="N5" s="23">
        <f t="shared" si="0"/>
        <v>-316</v>
      </c>
      <c r="O5" s="23">
        <f t="shared" si="0"/>
        <v>-71</v>
      </c>
      <c r="P5" s="24"/>
      <c r="Q5" s="25"/>
    </row>
    <row r="6" spans="1:16" s="19" customFormat="1" ht="18" customHeight="1">
      <c r="A6" s="20"/>
      <c r="B6" s="27" t="s">
        <v>19</v>
      </c>
      <c r="C6" s="28">
        <v>4408</v>
      </c>
      <c r="D6" s="29">
        <v>4388</v>
      </c>
      <c r="E6" s="29">
        <v>4186</v>
      </c>
      <c r="F6" s="30">
        <v>4069</v>
      </c>
      <c r="G6" s="31">
        <v>4016</v>
      </c>
      <c r="H6" s="31">
        <v>4099</v>
      </c>
      <c r="I6" s="29">
        <v>4229</v>
      </c>
      <c r="J6" s="31">
        <v>4470</v>
      </c>
      <c r="K6" s="29">
        <v>4514</v>
      </c>
      <c r="L6" s="29">
        <v>4420</v>
      </c>
      <c r="M6" s="32">
        <v>4147</v>
      </c>
      <c r="N6" s="32">
        <v>3910</v>
      </c>
      <c r="O6" s="32">
        <v>3810</v>
      </c>
      <c r="P6" s="33"/>
    </row>
    <row r="7" spans="1:16" s="26" customFormat="1" ht="9" customHeight="1">
      <c r="A7" s="20"/>
      <c r="B7" s="21" t="s">
        <v>18</v>
      </c>
      <c r="C7" s="22">
        <v>0</v>
      </c>
      <c r="D7" s="23">
        <f aca="true" t="shared" si="1" ref="D7:O7">D6-C6</f>
        <v>-20</v>
      </c>
      <c r="E7" s="23">
        <f t="shared" si="1"/>
        <v>-202</v>
      </c>
      <c r="F7" s="23">
        <f t="shared" si="1"/>
        <v>-117</v>
      </c>
      <c r="G7" s="23">
        <f t="shared" si="1"/>
        <v>-53</v>
      </c>
      <c r="H7" s="23">
        <f t="shared" si="1"/>
        <v>83</v>
      </c>
      <c r="I7" s="23">
        <f t="shared" si="1"/>
        <v>130</v>
      </c>
      <c r="J7" s="23">
        <f t="shared" si="1"/>
        <v>241</v>
      </c>
      <c r="K7" s="23">
        <f t="shared" si="1"/>
        <v>44</v>
      </c>
      <c r="L7" s="23">
        <f t="shared" si="1"/>
        <v>-94</v>
      </c>
      <c r="M7" s="23">
        <f t="shared" si="1"/>
        <v>-273</v>
      </c>
      <c r="N7" s="23">
        <f t="shared" si="1"/>
        <v>-237</v>
      </c>
      <c r="O7" s="23">
        <f t="shared" si="1"/>
        <v>-100</v>
      </c>
      <c r="P7" s="34"/>
    </row>
    <row r="8" spans="1:16" s="19" customFormat="1" ht="18" customHeight="1">
      <c r="A8" s="20"/>
      <c r="B8" s="27" t="s">
        <v>20</v>
      </c>
      <c r="C8" s="28">
        <f aca="true" t="shared" si="2" ref="C8:O8">C4-C6</f>
        <v>3319</v>
      </c>
      <c r="D8" s="28">
        <f t="shared" si="2"/>
        <v>3503</v>
      </c>
      <c r="E8" s="28">
        <f t="shared" si="2"/>
        <v>3399</v>
      </c>
      <c r="F8" s="28">
        <f t="shared" si="2"/>
        <v>3163</v>
      </c>
      <c r="G8" s="28">
        <f t="shared" si="2"/>
        <v>2866</v>
      </c>
      <c r="H8" s="28">
        <f t="shared" si="2"/>
        <v>2731</v>
      </c>
      <c r="I8" s="28">
        <f t="shared" si="2"/>
        <v>2582</v>
      </c>
      <c r="J8" s="28">
        <f t="shared" si="2"/>
        <v>2516</v>
      </c>
      <c r="K8" s="28">
        <f t="shared" si="2"/>
        <v>2472</v>
      </c>
      <c r="L8" s="28">
        <f t="shared" si="2"/>
        <v>2501</v>
      </c>
      <c r="M8" s="28">
        <f t="shared" si="2"/>
        <v>2382</v>
      </c>
      <c r="N8" s="28">
        <f t="shared" si="2"/>
        <v>2303</v>
      </c>
      <c r="O8" s="28">
        <f t="shared" si="2"/>
        <v>2332</v>
      </c>
      <c r="P8" s="35"/>
    </row>
    <row r="9" spans="1:16" s="26" customFormat="1" ht="9" customHeight="1">
      <c r="A9" s="20"/>
      <c r="B9" s="21" t="s">
        <v>18</v>
      </c>
      <c r="C9" s="22">
        <v>0</v>
      </c>
      <c r="D9" s="23">
        <f aca="true" t="shared" si="3" ref="D9:O9">D8-C8</f>
        <v>184</v>
      </c>
      <c r="E9" s="23">
        <f t="shared" si="3"/>
        <v>-104</v>
      </c>
      <c r="F9" s="23">
        <f t="shared" si="3"/>
        <v>-236</v>
      </c>
      <c r="G9" s="23">
        <f t="shared" si="3"/>
        <v>-297</v>
      </c>
      <c r="H9" s="23">
        <f t="shared" si="3"/>
        <v>-135</v>
      </c>
      <c r="I9" s="23">
        <f t="shared" si="3"/>
        <v>-149</v>
      </c>
      <c r="J9" s="23">
        <f t="shared" si="3"/>
        <v>-66</v>
      </c>
      <c r="K9" s="23">
        <f t="shared" si="3"/>
        <v>-44</v>
      </c>
      <c r="L9" s="23">
        <f t="shared" si="3"/>
        <v>29</v>
      </c>
      <c r="M9" s="23">
        <f t="shared" si="3"/>
        <v>-119</v>
      </c>
      <c r="N9" s="23">
        <f t="shared" si="3"/>
        <v>-79</v>
      </c>
      <c r="O9" s="23">
        <f t="shared" si="3"/>
        <v>29</v>
      </c>
      <c r="P9" s="34"/>
    </row>
    <row r="10" spans="1:16" s="26" customFormat="1" ht="12" customHeight="1">
      <c r="A10" s="20"/>
      <c r="B10" s="36" t="s">
        <v>21</v>
      </c>
      <c r="C10" s="37">
        <v>538</v>
      </c>
      <c r="D10" s="38">
        <v>547</v>
      </c>
      <c r="E10" s="38">
        <v>502</v>
      </c>
      <c r="F10" s="39">
        <v>460</v>
      </c>
      <c r="G10" s="40">
        <v>232</v>
      </c>
      <c r="H10" s="40">
        <v>347</v>
      </c>
      <c r="I10" s="38">
        <v>302</v>
      </c>
      <c r="J10" s="40">
        <v>354</v>
      </c>
      <c r="K10" s="38">
        <v>419</v>
      </c>
      <c r="L10" s="38">
        <v>479</v>
      </c>
      <c r="M10" s="38">
        <v>419</v>
      </c>
      <c r="N10" s="38">
        <v>387</v>
      </c>
      <c r="O10" s="38">
        <v>338</v>
      </c>
      <c r="P10" s="41"/>
    </row>
    <row r="11" spans="1:16" s="19" customFormat="1" ht="12" customHeight="1">
      <c r="A11" s="20"/>
      <c r="B11" s="42" t="s">
        <v>22</v>
      </c>
      <c r="C11" s="43">
        <v>2360</v>
      </c>
      <c r="D11" s="44">
        <v>2389</v>
      </c>
      <c r="E11" s="44">
        <v>2257</v>
      </c>
      <c r="F11" s="45">
        <v>2075</v>
      </c>
      <c r="G11" s="43">
        <v>1981</v>
      </c>
      <c r="H11" s="43">
        <v>1985</v>
      </c>
      <c r="I11" s="44">
        <v>1988</v>
      </c>
      <c r="J11" s="43">
        <v>2007</v>
      </c>
      <c r="K11" s="44">
        <v>2048</v>
      </c>
      <c r="L11" s="46">
        <v>2106</v>
      </c>
      <c r="M11" s="44">
        <v>1909</v>
      </c>
      <c r="N11" s="44">
        <v>1774</v>
      </c>
      <c r="O11" s="44">
        <v>1674</v>
      </c>
      <c r="P11" s="47"/>
    </row>
    <row r="12" spans="1:16" s="19" customFormat="1" ht="12" customHeight="1">
      <c r="A12" s="20"/>
      <c r="B12" s="42" t="s">
        <v>23</v>
      </c>
      <c r="C12" s="43">
        <v>5315</v>
      </c>
      <c r="D12" s="44">
        <v>5358</v>
      </c>
      <c r="E12" s="44">
        <v>5188</v>
      </c>
      <c r="F12" s="45">
        <v>4965</v>
      </c>
      <c r="G12" s="43">
        <v>4795</v>
      </c>
      <c r="H12" s="43">
        <v>4709</v>
      </c>
      <c r="I12" s="44">
        <v>4580</v>
      </c>
      <c r="J12" s="43">
        <v>4544</v>
      </c>
      <c r="K12" s="44">
        <v>4523</v>
      </c>
      <c r="L12" s="46">
        <v>4534</v>
      </c>
      <c r="M12" s="44">
        <v>4314</v>
      </c>
      <c r="N12" s="44">
        <v>4181</v>
      </c>
      <c r="O12" s="44">
        <v>4160</v>
      </c>
      <c r="P12" s="47"/>
    </row>
    <row r="13" spans="1:16" s="19" customFormat="1" ht="12" customHeight="1">
      <c r="A13" s="20"/>
      <c r="B13" s="42" t="s">
        <v>24</v>
      </c>
      <c r="C13" s="43">
        <v>705</v>
      </c>
      <c r="D13" s="44">
        <v>739</v>
      </c>
      <c r="E13" s="44">
        <v>750</v>
      </c>
      <c r="F13" s="45">
        <v>747</v>
      </c>
      <c r="G13" s="43">
        <v>727</v>
      </c>
      <c r="H13" s="43">
        <v>700</v>
      </c>
      <c r="I13" s="44">
        <v>711</v>
      </c>
      <c r="J13" s="43">
        <v>730</v>
      </c>
      <c r="K13" s="44">
        <v>721</v>
      </c>
      <c r="L13" s="46">
        <v>727</v>
      </c>
      <c r="M13" s="44">
        <v>721</v>
      </c>
      <c r="N13" s="44">
        <v>706</v>
      </c>
      <c r="O13" s="44">
        <v>711</v>
      </c>
      <c r="P13" s="47"/>
    </row>
    <row r="14" spans="1:16" s="19" customFormat="1" ht="12" customHeight="1">
      <c r="A14" s="20"/>
      <c r="B14" s="42" t="s">
        <v>25</v>
      </c>
      <c r="C14" s="43">
        <v>2187</v>
      </c>
      <c r="D14" s="44">
        <v>2220</v>
      </c>
      <c r="E14" s="44">
        <v>2180</v>
      </c>
      <c r="F14" s="45">
        <v>2107</v>
      </c>
      <c r="G14" s="43">
        <v>2036</v>
      </c>
      <c r="H14" s="43">
        <v>1978</v>
      </c>
      <c r="I14" s="44">
        <v>1967</v>
      </c>
      <c r="J14" s="43">
        <v>1981</v>
      </c>
      <c r="K14" s="44">
        <v>1959</v>
      </c>
      <c r="L14" s="46">
        <v>1995</v>
      </c>
      <c r="M14" s="44">
        <v>1878</v>
      </c>
      <c r="N14" s="44">
        <v>1845</v>
      </c>
      <c r="O14" s="44">
        <v>1825</v>
      </c>
      <c r="P14" s="47"/>
    </row>
    <row r="15" spans="1:16" s="19" customFormat="1" ht="12" customHeight="1">
      <c r="A15" s="20"/>
      <c r="B15" s="42" t="s">
        <v>26</v>
      </c>
      <c r="C15" s="43">
        <v>133</v>
      </c>
      <c r="D15" s="44">
        <v>133</v>
      </c>
      <c r="E15" s="44">
        <v>131</v>
      </c>
      <c r="F15" s="45">
        <v>135</v>
      </c>
      <c r="G15" s="43">
        <v>135</v>
      </c>
      <c r="H15" s="43">
        <v>137</v>
      </c>
      <c r="I15" s="44">
        <v>136</v>
      </c>
      <c r="J15" s="43">
        <v>142</v>
      </c>
      <c r="K15" s="44">
        <v>134</v>
      </c>
      <c r="L15" s="46">
        <v>133</v>
      </c>
      <c r="M15" s="44">
        <v>131</v>
      </c>
      <c r="N15" s="44">
        <v>129</v>
      </c>
      <c r="O15" s="44">
        <v>131</v>
      </c>
      <c r="P15" s="48"/>
    </row>
    <row r="16" spans="1:16" s="19" customFormat="1" ht="12" customHeight="1">
      <c r="A16" s="20"/>
      <c r="B16" s="49" t="s">
        <v>27</v>
      </c>
      <c r="C16" s="50">
        <v>179</v>
      </c>
      <c r="D16" s="51">
        <v>179</v>
      </c>
      <c r="E16" s="51">
        <v>175</v>
      </c>
      <c r="F16" s="52">
        <v>164</v>
      </c>
      <c r="G16" s="50">
        <v>165</v>
      </c>
      <c r="H16" s="53">
        <v>162</v>
      </c>
      <c r="I16" s="54">
        <v>149</v>
      </c>
      <c r="J16" s="53">
        <v>160</v>
      </c>
      <c r="K16" s="54">
        <v>171</v>
      </c>
      <c r="L16" s="55">
        <v>175</v>
      </c>
      <c r="M16" s="54">
        <v>171</v>
      </c>
      <c r="N16" s="54">
        <v>165</v>
      </c>
      <c r="O16" s="54">
        <v>159</v>
      </c>
      <c r="P16" s="56"/>
    </row>
    <row r="17" spans="1:16" s="62" customFormat="1" ht="24" customHeight="1" thickBot="1">
      <c r="A17" s="57"/>
      <c r="B17" s="58" t="s">
        <v>28</v>
      </c>
      <c r="C17" s="59" t="s">
        <v>29</v>
      </c>
      <c r="D17" s="59">
        <v>8458</v>
      </c>
      <c r="E17" s="59">
        <v>8636</v>
      </c>
      <c r="F17" s="59">
        <v>8440</v>
      </c>
      <c r="G17" s="59">
        <v>8054</v>
      </c>
      <c r="H17" s="59">
        <v>8037</v>
      </c>
      <c r="I17" s="59">
        <v>8033</v>
      </c>
      <c r="J17" s="59">
        <v>8200</v>
      </c>
      <c r="K17" s="59">
        <v>8009</v>
      </c>
      <c r="L17" s="59">
        <v>7829</v>
      </c>
      <c r="M17" s="59">
        <v>7633</v>
      </c>
      <c r="N17" s="59">
        <v>7610</v>
      </c>
      <c r="O17" s="60">
        <v>7727</v>
      </c>
      <c r="P17" s="61"/>
    </row>
    <row r="18" spans="1:17" ht="18" customHeight="1">
      <c r="A18" s="20" t="s">
        <v>30</v>
      </c>
      <c r="B18" s="63" t="s">
        <v>31</v>
      </c>
      <c r="C18" s="28">
        <v>4464</v>
      </c>
      <c r="D18" s="29">
        <v>4593</v>
      </c>
      <c r="E18" s="29">
        <v>4373</v>
      </c>
      <c r="F18" s="30">
        <v>4157</v>
      </c>
      <c r="G18" s="29">
        <v>3954</v>
      </c>
      <c r="H18" s="30">
        <v>3927</v>
      </c>
      <c r="I18" s="29">
        <v>3971</v>
      </c>
      <c r="J18" s="30">
        <v>4098</v>
      </c>
      <c r="K18" s="29">
        <v>4112</v>
      </c>
      <c r="L18" s="29">
        <v>4105</v>
      </c>
      <c r="M18" s="32">
        <v>3887</v>
      </c>
      <c r="N18" s="32">
        <v>3682</v>
      </c>
      <c r="O18" s="28">
        <v>3653</v>
      </c>
      <c r="P18" s="64"/>
      <c r="Q18" s="10"/>
    </row>
    <row r="19" spans="1:16" s="68" customFormat="1" ht="15" customHeight="1">
      <c r="A19" s="20"/>
      <c r="B19" s="65" t="s">
        <v>32</v>
      </c>
      <c r="C19" s="66">
        <v>57.77145075708554</v>
      </c>
      <c r="D19" s="66">
        <f aca="true" t="shared" si="4" ref="D19:O19">D18/D4*100</f>
        <v>58.20555062729692</v>
      </c>
      <c r="E19" s="66">
        <f t="shared" si="4"/>
        <v>57.65326301911667</v>
      </c>
      <c r="F19" s="66">
        <f t="shared" si="4"/>
        <v>57.48064159292036</v>
      </c>
      <c r="G19" s="66">
        <f t="shared" si="4"/>
        <v>57.454228421970356</v>
      </c>
      <c r="H19" s="66">
        <f t="shared" si="4"/>
        <v>57.49633967789165</v>
      </c>
      <c r="I19" s="66">
        <f t="shared" si="4"/>
        <v>58.30274555865511</v>
      </c>
      <c r="J19" s="66">
        <f t="shared" si="4"/>
        <v>58.66017749785285</v>
      </c>
      <c r="K19" s="66">
        <f t="shared" si="4"/>
        <v>58.86057829945606</v>
      </c>
      <c r="L19" s="66">
        <f t="shared" si="4"/>
        <v>59.31223811587921</v>
      </c>
      <c r="M19" s="66">
        <f t="shared" si="4"/>
        <v>59.53438505130955</v>
      </c>
      <c r="N19" s="66">
        <f t="shared" si="4"/>
        <v>59.262835989055205</v>
      </c>
      <c r="O19" s="66">
        <f t="shared" si="4"/>
        <v>59.47574080104201</v>
      </c>
      <c r="P19" s="67"/>
    </row>
    <row r="20" spans="1:16" ht="18" customHeight="1">
      <c r="A20" s="20"/>
      <c r="B20" s="63" t="s">
        <v>19</v>
      </c>
      <c r="C20" s="28">
        <v>2456</v>
      </c>
      <c r="D20" s="29">
        <v>2451</v>
      </c>
      <c r="E20" s="29">
        <v>2307</v>
      </c>
      <c r="F20" s="30">
        <v>2248</v>
      </c>
      <c r="G20" s="29">
        <v>2225</v>
      </c>
      <c r="H20" s="30">
        <v>2288</v>
      </c>
      <c r="I20" s="29">
        <v>2413</v>
      </c>
      <c r="J20" s="30">
        <v>2584</v>
      </c>
      <c r="K20" s="29">
        <v>2612</v>
      </c>
      <c r="L20" s="29">
        <v>2589</v>
      </c>
      <c r="M20" s="32">
        <v>2412</v>
      </c>
      <c r="N20" s="32">
        <v>2258</v>
      </c>
      <c r="O20" s="28">
        <v>2206</v>
      </c>
      <c r="P20" s="64"/>
    </row>
    <row r="21" spans="1:16" s="68" customFormat="1" ht="15" customHeight="1" thickBot="1">
      <c r="A21" s="20"/>
      <c r="B21" s="65" t="s">
        <v>33</v>
      </c>
      <c r="C21" s="66">
        <v>55.716878402903816</v>
      </c>
      <c r="D21" s="66">
        <f aca="true" t="shared" si="5" ref="D21:O21">D20/D6*100</f>
        <v>55.85688240656336</v>
      </c>
      <c r="E21" s="66">
        <f t="shared" si="5"/>
        <v>55.11227902532251</v>
      </c>
      <c r="F21" s="66">
        <f t="shared" si="5"/>
        <v>55.24698943229295</v>
      </c>
      <c r="G21" s="66">
        <f t="shared" si="5"/>
        <v>55.40338645418327</v>
      </c>
      <c r="H21" s="66">
        <f t="shared" si="5"/>
        <v>55.81849231519883</v>
      </c>
      <c r="I21" s="66">
        <f t="shared" si="5"/>
        <v>57.05840624261055</v>
      </c>
      <c r="J21" s="66">
        <f t="shared" si="5"/>
        <v>57.8076062639821</v>
      </c>
      <c r="K21" s="66">
        <f t="shared" si="5"/>
        <v>57.86442179884803</v>
      </c>
      <c r="L21" s="66">
        <f t="shared" si="5"/>
        <v>58.574660633484164</v>
      </c>
      <c r="M21" s="66">
        <f t="shared" si="5"/>
        <v>58.162527128044374</v>
      </c>
      <c r="N21" s="66">
        <f t="shared" si="5"/>
        <v>57.749360613810744</v>
      </c>
      <c r="O21" s="66">
        <f t="shared" si="5"/>
        <v>57.900262467191595</v>
      </c>
      <c r="P21" s="69"/>
    </row>
    <row r="22" spans="1:16" ht="15" customHeight="1">
      <c r="A22" s="70" t="s">
        <v>34</v>
      </c>
      <c r="B22" s="71" t="s">
        <v>35</v>
      </c>
      <c r="C22" s="72">
        <v>761</v>
      </c>
      <c r="D22" s="73">
        <v>822</v>
      </c>
      <c r="E22" s="73">
        <v>779</v>
      </c>
      <c r="F22" s="74">
        <v>737</v>
      </c>
      <c r="G22" s="73">
        <v>663</v>
      </c>
      <c r="H22" s="74">
        <v>650</v>
      </c>
      <c r="I22" s="73">
        <v>709</v>
      </c>
      <c r="J22" s="74">
        <v>815</v>
      </c>
      <c r="K22" s="73">
        <v>761</v>
      </c>
      <c r="L22" s="73">
        <v>677</v>
      </c>
      <c r="M22" s="73">
        <v>683</v>
      </c>
      <c r="N22" s="73">
        <v>648</v>
      </c>
      <c r="O22" s="72">
        <v>650</v>
      </c>
      <c r="P22" s="75"/>
    </row>
    <row r="23" spans="1:16" s="62" customFormat="1" ht="9.75" customHeight="1">
      <c r="A23" s="76"/>
      <c r="B23" s="77" t="s">
        <v>36</v>
      </c>
      <c r="C23" s="22">
        <v>40</v>
      </c>
      <c r="D23" s="23">
        <f aca="true" t="shared" si="6" ref="D23:O23">D22-C22</f>
        <v>61</v>
      </c>
      <c r="E23" s="23">
        <f t="shared" si="6"/>
        <v>-43</v>
      </c>
      <c r="F23" s="23">
        <f t="shared" si="6"/>
        <v>-42</v>
      </c>
      <c r="G23" s="23">
        <f t="shared" si="6"/>
        <v>-74</v>
      </c>
      <c r="H23" s="23">
        <f t="shared" si="6"/>
        <v>-13</v>
      </c>
      <c r="I23" s="23">
        <f t="shared" si="6"/>
        <v>59</v>
      </c>
      <c r="J23" s="23">
        <f t="shared" si="6"/>
        <v>106</v>
      </c>
      <c r="K23" s="23">
        <f t="shared" si="6"/>
        <v>-54</v>
      </c>
      <c r="L23" s="23">
        <f t="shared" si="6"/>
        <v>-84</v>
      </c>
      <c r="M23" s="23">
        <f t="shared" si="6"/>
        <v>6</v>
      </c>
      <c r="N23" s="23">
        <f t="shared" si="6"/>
        <v>-35</v>
      </c>
      <c r="O23" s="23">
        <f t="shared" si="6"/>
        <v>2</v>
      </c>
      <c r="P23" s="78"/>
    </row>
    <row r="24" spans="1:16" s="68" customFormat="1" ht="12" customHeight="1">
      <c r="A24" s="76"/>
      <c r="B24" s="65" t="s">
        <v>37</v>
      </c>
      <c r="C24" s="79">
        <v>9.848582891160865</v>
      </c>
      <c r="D24" s="79">
        <f aca="true" t="shared" si="7" ref="D24:O24">D22/D4*100</f>
        <v>10.416930680522114</v>
      </c>
      <c r="E24" s="79">
        <f t="shared" si="7"/>
        <v>10.27027027027027</v>
      </c>
      <c r="F24" s="79">
        <f t="shared" si="7"/>
        <v>10.190818584070795</v>
      </c>
      <c r="G24" s="79">
        <f t="shared" si="7"/>
        <v>9.63382737576286</v>
      </c>
      <c r="H24" s="79">
        <f t="shared" si="7"/>
        <v>9.51683748169839</v>
      </c>
      <c r="I24" s="79">
        <f t="shared" si="7"/>
        <v>10.409631478490677</v>
      </c>
      <c r="J24" s="79">
        <f t="shared" si="7"/>
        <v>11.666189521900945</v>
      </c>
      <c r="K24" s="79">
        <f t="shared" si="7"/>
        <v>10.893215001431434</v>
      </c>
      <c r="L24" s="79">
        <f t="shared" si="7"/>
        <v>9.781823435919664</v>
      </c>
      <c r="M24" s="79">
        <f t="shared" si="7"/>
        <v>10.461020064328382</v>
      </c>
      <c r="N24" s="79">
        <f t="shared" si="7"/>
        <v>10.429744084983101</v>
      </c>
      <c r="O24" s="79">
        <f t="shared" si="7"/>
        <v>10.582872028655162</v>
      </c>
      <c r="P24" s="69"/>
    </row>
    <row r="25" spans="1:16" ht="15" customHeight="1">
      <c r="A25" s="76"/>
      <c r="B25" s="80" t="s">
        <v>19</v>
      </c>
      <c r="C25" s="28">
        <v>311</v>
      </c>
      <c r="D25" s="32">
        <v>332</v>
      </c>
      <c r="E25" s="32">
        <v>312</v>
      </c>
      <c r="F25" s="81">
        <v>312</v>
      </c>
      <c r="G25" s="32">
        <v>306</v>
      </c>
      <c r="H25" s="81">
        <v>285</v>
      </c>
      <c r="I25" s="32">
        <v>367</v>
      </c>
      <c r="J25" s="81">
        <v>453</v>
      </c>
      <c r="K25" s="32">
        <v>442</v>
      </c>
      <c r="L25" s="29">
        <v>391</v>
      </c>
      <c r="M25" s="32">
        <v>359</v>
      </c>
      <c r="N25" s="32">
        <v>316</v>
      </c>
      <c r="O25" s="28">
        <v>293</v>
      </c>
      <c r="P25" s="82"/>
    </row>
    <row r="26" spans="1:16" s="62" customFormat="1" ht="12" customHeight="1">
      <c r="A26" s="76"/>
      <c r="B26" s="77" t="s">
        <v>36</v>
      </c>
      <c r="C26" s="22">
        <v>-43</v>
      </c>
      <c r="D26" s="23">
        <f aca="true" t="shared" si="8" ref="D26:O26">D25-C25</f>
        <v>21</v>
      </c>
      <c r="E26" s="23">
        <f t="shared" si="8"/>
        <v>-20</v>
      </c>
      <c r="F26" s="23">
        <f t="shared" si="8"/>
        <v>0</v>
      </c>
      <c r="G26" s="23">
        <f t="shared" si="8"/>
        <v>-6</v>
      </c>
      <c r="H26" s="23">
        <f t="shared" si="8"/>
        <v>-21</v>
      </c>
      <c r="I26" s="23">
        <f t="shared" si="8"/>
        <v>82</v>
      </c>
      <c r="J26" s="23">
        <f t="shared" si="8"/>
        <v>86</v>
      </c>
      <c r="K26" s="23">
        <f t="shared" si="8"/>
        <v>-11</v>
      </c>
      <c r="L26" s="23">
        <f t="shared" si="8"/>
        <v>-51</v>
      </c>
      <c r="M26" s="23">
        <f t="shared" si="8"/>
        <v>-32</v>
      </c>
      <c r="N26" s="23">
        <f t="shared" si="8"/>
        <v>-43</v>
      </c>
      <c r="O26" s="23">
        <f t="shared" si="8"/>
        <v>-23</v>
      </c>
      <c r="P26" s="83"/>
    </row>
    <row r="27" spans="1:16" s="68" customFormat="1" ht="12" customHeight="1">
      <c r="A27" s="76"/>
      <c r="B27" s="84" t="s">
        <v>33</v>
      </c>
      <c r="C27" s="85">
        <v>7.055353901996369</v>
      </c>
      <c r="D27" s="85">
        <f aca="true" t="shared" si="9" ref="D27:O27">D25/D6*100</f>
        <v>7.566089334548769</v>
      </c>
      <c r="E27" s="85">
        <f t="shared" si="9"/>
        <v>7.453416149068323</v>
      </c>
      <c r="F27" s="85">
        <f t="shared" si="9"/>
        <v>7.667731629392971</v>
      </c>
      <c r="G27" s="85">
        <f t="shared" si="9"/>
        <v>7.6195219123505975</v>
      </c>
      <c r="H27" s="85">
        <f t="shared" si="9"/>
        <v>6.952915345206148</v>
      </c>
      <c r="I27" s="85">
        <f t="shared" si="9"/>
        <v>8.67817450934027</v>
      </c>
      <c r="J27" s="85">
        <f t="shared" si="9"/>
        <v>10.134228187919463</v>
      </c>
      <c r="K27" s="85">
        <f t="shared" si="9"/>
        <v>9.791758972086841</v>
      </c>
      <c r="L27" s="85">
        <f t="shared" si="9"/>
        <v>8.846153846153847</v>
      </c>
      <c r="M27" s="85">
        <f t="shared" si="9"/>
        <v>8.656860380998312</v>
      </c>
      <c r="N27" s="85">
        <f t="shared" si="9"/>
        <v>8.081841432225064</v>
      </c>
      <c r="O27" s="85">
        <f t="shared" si="9"/>
        <v>7.690288713910761</v>
      </c>
      <c r="P27" s="86"/>
    </row>
    <row r="28" spans="1:16" s="68" customFormat="1" ht="24" customHeight="1" thickBot="1">
      <c r="A28" s="87"/>
      <c r="B28" s="88" t="s">
        <v>38</v>
      </c>
      <c r="C28" s="89" t="s">
        <v>29</v>
      </c>
      <c r="D28" s="89">
        <v>1201</v>
      </c>
      <c r="E28" s="89">
        <v>1090</v>
      </c>
      <c r="F28" s="89">
        <v>982</v>
      </c>
      <c r="G28" s="89">
        <v>857</v>
      </c>
      <c r="H28" s="89">
        <v>817</v>
      </c>
      <c r="I28" s="89">
        <v>876</v>
      </c>
      <c r="J28" s="89">
        <v>936</v>
      </c>
      <c r="K28" s="89">
        <v>895</v>
      </c>
      <c r="L28" s="89">
        <v>840</v>
      </c>
      <c r="M28" s="89">
        <v>755</v>
      </c>
      <c r="N28" s="89">
        <v>721</v>
      </c>
      <c r="O28" s="89">
        <v>761</v>
      </c>
      <c r="P28" s="90"/>
    </row>
    <row r="29" spans="1:16" s="68" customFormat="1" ht="18" customHeight="1">
      <c r="A29" s="91" t="s">
        <v>39</v>
      </c>
      <c r="B29" s="92" t="s">
        <v>40</v>
      </c>
      <c r="C29" s="93">
        <v>334</v>
      </c>
      <c r="D29" s="94">
        <v>573</v>
      </c>
      <c r="E29" s="94">
        <v>379</v>
      </c>
      <c r="F29" s="94">
        <v>409</v>
      </c>
      <c r="G29" s="94">
        <v>572</v>
      </c>
      <c r="H29" s="94">
        <v>366</v>
      </c>
      <c r="I29" s="94">
        <v>283</v>
      </c>
      <c r="J29" s="94">
        <v>307</v>
      </c>
      <c r="K29" s="94">
        <v>531</v>
      </c>
      <c r="L29" s="94">
        <v>596</v>
      </c>
      <c r="M29" s="94">
        <v>559</v>
      </c>
      <c r="N29" s="94">
        <v>494</v>
      </c>
      <c r="O29" s="93">
        <v>314</v>
      </c>
      <c r="P29" s="95">
        <f>D29+E29+F29+G29+H29+I29+J29+K29+L29+M29+N29+O29</f>
        <v>5383</v>
      </c>
    </row>
    <row r="30" spans="1:16" s="68" customFormat="1" ht="15" customHeight="1" thickBot="1">
      <c r="A30" s="96"/>
      <c r="B30" s="97" t="s">
        <v>41</v>
      </c>
      <c r="C30" s="98">
        <v>232</v>
      </c>
      <c r="D30" s="99">
        <v>122</v>
      </c>
      <c r="E30" s="99">
        <v>166</v>
      </c>
      <c r="F30" s="99">
        <v>211</v>
      </c>
      <c r="G30" s="99">
        <v>464</v>
      </c>
      <c r="H30" s="99">
        <v>223</v>
      </c>
      <c r="I30" s="99">
        <v>166</v>
      </c>
      <c r="J30" s="99">
        <v>296</v>
      </c>
      <c r="K30" s="99">
        <v>370</v>
      </c>
      <c r="L30" s="99">
        <v>497</v>
      </c>
      <c r="M30" s="99">
        <v>368</v>
      </c>
      <c r="N30" s="99">
        <v>347</v>
      </c>
      <c r="O30" s="98">
        <v>334</v>
      </c>
      <c r="P30" s="100">
        <f>D30+E30+F30+G30+H30+I30+J30+K30+L30+M30+N30+O30</f>
        <v>3564</v>
      </c>
    </row>
    <row r="31" spans="1:16" s="19" customFormat="1" ht="15" customHeight="1">
      <c r="A31" s="101" t="s">
        <v>42</v>
      </c>
      <c r="B31" s="102" t="s">
        <v>43</v>
      </c>
      <c r="C31" s="103">
        <v>567</v>
      </c>
      <c r="D31" s="104">
        <f aca="true" t="shared" si="10" ref="D31:O31">C4+D37-D4</f>
        <v>630</v>
      </c>
      <c r="E31" s="104">
        <f t="shared" si="10"/>
        <v>853</v>
      </c>
      <c r="F31" s="104">
        <f t="shared" si="10"/>
        <v>950</v>
      </c>
      <c r="G31" s="104">
        <f t="shared" si="10"/>
        <v>907</v>
      </c>
      <c r="H31" s="104">
        <f t="shared" si="10"/>
        <v>837</v>
      </c>
      <c r="I31" s="104">
        <f t="shared" si="10"/>
        <v>917</v>
      </c>
      <c r="J31" s="104">
        <f t="shared" si="10"/>
        <v>792</v>
      </c>
      <c r="K31" s="104">
        <f t="shared" si="10"/>
        <v>793</v>
      </c>
      <c r="L31" s="104">
        <f t="shared" si="10"/>
        <v>962</v>
      </c>
      <c r="M31" s="104">
        <f t="shared" si="10"/>
        <v>1166</v>
      </c>
      <c r="N31" s="104">
        <f t="shared" si="10"/>
        <v>855</v>
      </c>
      <c r="O31" s="104">
        <f t="shared" si="10"/>
        <v>578</v>
      </c>
      <c r="P31" s="105">
        <f>D31+E31+F31+G31+H31+I31+J31+K31+L31+M31+N31+O31</f>
        <v>10240</v>
      </c>
    </row>
    <row r="32" spans="1:16" s="26" customFormat="1" ht="9.75" customHeight="1">
      <c r="A32" s="101"/>
      <c r="B32" s="106" t="s">
        <v>36</v>
      </c>
      <c r="C32" s="22">
        <v>-150</v>
      </c>
      <c r="D32" s="23">
        <f aca="true" t="shared" si="11" ref="D32:O32">D31-C31</f>
        <v>63</v>
      </c>
      <c r="E32" s="23">
        <f t="shared" si="11"/>
        <v>223</v>
      </c>
      <c r="F32" s="23">
        <f t="shared" si="11"/>
        <v>97</v>
      </c>
      <c r="G32" s="23">
        <f t="shared" si="11"/>
        <v>-43</v>
      </c>
      <c r="H32" s="23">
        <f t="shared" si="11"/>
        <v>-70</v>
      </c>
      <c r="I32" s="23">
        <f t="shared" si="11"/>
        <v>80</v>
      </c>
      <c r="J32" s="23">
        <f t="shared" si="11"/>
        <v>-125</v>
      </c>
      <c r="K32" s="23">
        <f t="shared" si="11"/>
        <v>1</v>
      </c>
      <c r="L32" s="23">
        <f t="shared" si="11"/>
        <v>169</v>
      </c>
      <c r="M32" s="23">
        <f t="shared" si="11"/>
        <v>204</v>
      </c>
      <c r="N32" s="23">
        <f t="shared" si="11"/>
        <v>-311</v>
      </c>
      <c r="O32" s="23">
        <f t="shared" si="11"/>
        <v>-277</v>
      </c>
      <c r="P32" s="107"/>
    </row>
    <row r="33" spans="1:16" s="19" customFormat="1" ht="15" customHeight="1">
      <c r="A33" s="101"/>
      <c r="B33" s="102" t="s">
        <v>44</v>
      </c>
      <c r="C33" s="103">
        <v>294</v>
      </c>
      <c r="D33" s="104">
        <f aca="true" t="shared" si="12" ref="D33:O33">C6+D39-D6</f>
        <v>342</v>
      </c>
      <c r="E33" s="104">
        <f t="shared" si="12"/>
        <v>454</v>
      </c>
      <c r="F33" s="104">
        <f t="shared" si="12"/>
        <v>424</v>
      </c>
      <c r="G33" s="104">
        <f t="shared" si="12"/>
        <v>337</v>
      </c>
      <c r="H33" s="104">
        <f t="shared" si="12"/>
        <v>335</v>
      </c>
      <c r="I33" s="104">
        <f t="shared" si="12"/>
        <v>349</v>
      </c>
      <c r="J33" s="104">
        <f t="shared" si="12"/>
        <v>295</v>
      </c>
      <c r="K33" s="104">
        <f t="shared" si="12"/>
        <v>378</v>
      </c>
      <c r="L33" s="104">
        <f t="shared" si="12"/>
        <v>533</v>
      </c>
      <c r="M33" s="104">
        <f t="shared" si="12"/>
        <v>611</v>
      </c>
      <c r="N33" s="104">
        <f t="shared" si="12"/>
        <v>439</v>
      </c>
      <c r="O33" s="104">
        <f t="shared" si="12"/>
        <v>305</v>
      </c>
      <c r="P33" s="105">
        <f>D33+E33+F33+G33+H33+I33+J33+K33+L33+M33+N33+O33</f>
        <v>4802</v>
      </c>
    </row>
    <row r="34" spans="1:16" s="26" customFormat="1" ht="9.75" customHeight="1">
      <c r="A34" s="101"/>
      <c r="B34" s="106" t="s">
        <v>36</v>
      </c>
      <c r="C34" s="22">
        <v>-29</v>
      </c>
      <c r="D34" s="23">
        <f aca="true" t="shared" si="13" ref="D34:O34">D33-C33</f>
        <v>48</v>
      </c>
      <c r="E34" s="23">
        <f t="shared" si="13"/>
        <v>112</v>
      </c>
      <c r="F34" s="23">
        <f t="shared" si="13"/>
        <v>-30</v>
      </c>
      <c r="G34" s="23">
        <f t="shared" si="13"/>
        <v>-87</v>
      </c>
      <c r="H34" s="23">
        <f t="shared" si="13"/>
        <v>-2</v>
      </c>
      <c r="I34" s="23">
        <f t="shared" si="13"/>
        <v>14</v>
      </c>
      <c r="J34" s="23">
        <f t="shared" si="13"/>
        <v>-54</v>
      </c>
      <c r="K34" s="23">
        <f t="shared" si="13"/>
        <v>83</v>
      </c>
      <c r="L34" s="23">
        <f t="shared" si="13"/>
        <v>155</v>
      </c>
      <c r="M34" s="23">
        <f t="shared" si="13"/>
        <v>78</v>
      </c>
      <c r="N34" s="23">
        <f t="shared" si="13"/>
        <v>-172</v>
      </c>
      <c r="O34" s="23">
        <f t="shared" si="13"/>
        <v>-134</v>
      </c>
      <c r="P34" s="108"/>
    </row>
    <row r="35" spans="1:16" s="114" customFormat="1" ht="15" customHeight="1">
      <c r="A35" s="101"/>
      <c r="B35" s="109" t="s">
        <v>45</v>
      </c>
      <c r="C35" s="110">
        <v>349</v>
      </c>
      <c r="D35" s="111">
        <v>460</v>
      </c>
      <c r="E35" s="111">
        <v>616</v>
      </c>
      <c r="F35" s="112">
        <v>532</v>
      </c>
      <c r="G35" s="111">
        <v>573</v>
      </c>
      <c r="H35" s="112">
        <v>460</v>
      </c>
      <c r="I35" s="111">
        <v>441</v>
      </c>
      <c r="J35" s="112">
        <v>339</v>
      </c>
      <c r="K35" s="110">
        <v>385</v>
      </c>
      <c r="L35" s="110">
        <v>609</v>
      </c>
      <c r="M35" s="110">
        <v>630</v>
      </c>
      <c r="N35" s="110">
        <v>530</v>
      </c>
      <c r="O35" s="110">
        <v>334</v>
      </c>
      <c r="P35" s="113">
        <f>D35+E35+F35+G35+H35+I35+J35+K35+L35+M35+N35+O35</f>
        <v>5909</v>
      </c>
    </row>
    <row r="36" spans="1:16" s="121" customFormat="1" ht="18.75" customHeight="1" thickBot="1">
      <c r="A36" s="115"/>
      <c r="B36" s="116" t="s">
        <v>46</v>
      </c>
      <c r="C36" s="117" t="s">
        <v>29</v>
      </c>
      <c r="D36" s="118">
        <v>371</v>
      </c>
      <c r="E36" s="118">
        <v>552</v>
      </c>
      <c r="F36" s="119">
        <v>694</v>
      </c>
      <c r="G36" s="118">
        <v>948</v>
      </c>
      <c r="H36" s="119">
        <v>726</v>
      </c>
      <c r="I36" s="118">
        <v>834</v>
      </c>
      <c r="J36" s="119">
        <v>705</v>
      </c>
      <c r="K36" s="118">
        <v>842</v>
      </c>
      <c r="L36" s="118">
        <v>1003</v>
      </c>
      <c r="M36" s="118">
        <v>934</v>
      </c>
      <c r="N36" s="118">
        <v>717</v>
      </c>
      <c r="O36" s="117">
        <v>567</v>
      </c>
      <c r="P36" s="120">
        <f>D36+E36+F36+G36+H36+I36+J36+K36+L36+M36+N36+O36</f>
        <v>8893</v>
      </c>
    </row>
    <row r="37" spans="1:16" s="19" customFormat="1" ht="15" customHeight="1">
      <c r="A37" s="101" t="s">
        <v>47</v>
      </c>
      <c r="B37" s="103" t="s">
        <v>48</v>
      </c>
      <c r="C37" s="122">
        <v>684</v>
      </c>
      <c r="D37" s="123">
        <v>794</v>
      </c>
      <c r="E37" s="123">
        <v>547</v>
      </c>
      <c r="F37" s="103">
        <v>597</v>
      </c>
      <c r="G37" s="123">
        <v>557</v>
      </c>
      <c r="H37" s="103">
        <v>785</v>
      </c>
      <c r="I37" s="123">
        <v>898</v>
      </c>
      <c r="J37" s="103">
        <v>967</v>
      </c>
      <c r="K37" s="122">
        <v>793</v>
      </c>
      <c r="L37" s="122">
        <v>897</v>
      </c>
      <c r="M37" s="122">
        <v>774</v>
      </c>
      <c r="N37" s="122">
        <v>539</v>
      </c>
      <c r="O37" s="122">
        <v>507</v>
      </c>
      <c r="P37" s="105">
        <f>D37+E37+F37+G37+H37+I37+J37+K37+L37+M37+N37+O37</f>
        <v>8655</v>
      </c>
    </row>
    <row r="38" spans="1:16" s="26" customFormat="1" ht="11.25" customHeight="1">
      <c r="A38" s="101"/>
      <c r="B38" s="124" t="s">
        <v>36</v>
      </c>
      <c r="C38" s="22">
        <v>-10</v>
      </c>
      <c r="D38" s="125">
        <f aca="true" t="shared" si="14" ref="D38:O38">D37-C37</f>
        <v>110</v>
      </c>
      <c r="E38" s="125">
        <f t="shared" si="14"/>
        <v>-247</v>
      </c>
      <c r="F38" s="125">
        <f t="shared" si="14"/>
        <v>50</v>
      </c>
      <c r="G38" s="125">
        <f t="shared" si="14"/>
        <v>-40</v>
      </c>
      <c r="H38" s="125">
        <f t="shared" si="14"/>
        <v>228</v>
      </c>
      <c r="I38" s="125">
        <f t="shared" si="14"/>
        <v>113</v>
      </c>
      <c r="J38" s="125">
        <f t="shared" si="14"/>
        <v>69</v>
      </c>
      <c r="K38" s="125">
        <f t="shared" si="14"/>
        <v>-174</v>
      </c>
      <c r="L38" s="125">
        <f t="shared" si="14"/>
        <v>104</v>
      </c>
      <c r="M38" s="125">
        <f t="shared" si="14"/>
        <v>-123</v>
      </c>
      <c r="N38" s="125">
        <f t="shared" si="14"/>
        <v>-235</v>
      </c>
      <c r="O38" s="125">
        <f t="shared" si="14"/>
        <v>-32</v>
      </c>
      <c r="P38" s="107"/>
    </row>
    <row r="39" spans="1:16" s="129" customFormat="1" ht="15" customHeight="1">
      <c r="A39" s="101"/>
      <c r="B39" s="103" t="s">
        <v>44</v>
      </c>
      <c r="C39" s="126">
        <v>227</v>
      </c>
      <c r="D39" s="127">
        <v>322</v>
      </c>
      <c r="E39" s="127">
        <v>252</v>
      </c>
      <c r="F39" s="128">
        <v>307</v>
      </c>
      <c r="G39" s="127">
        <v>284</v>
      </c>
      <c r="H39" s="128">
        <v>418</v>
      </c>
      <c r="I39" s="127">
        <v>479</v>
      </c>
      <c r="J39" s="128">
        <v>536</v>
      </c>
      <c r="K39" s="126">
        <v>422</v>
      </c>
      <c r="L39" s="126">
        <v>439</v>
      </c>
      <c r="M39" s="126">
        <v>338</v>
      </c>
      <c r="N39" s="126">
        <v>202</v>
      </c>
      <c r="O39" s="126">
        <v>205</v>
      </c>
      <c r="P39" s="105">
        <f>D39+E39+F39+G39+H39+I39+J39+K39+L39+M39+N39+O39</f>
        <v>4204</v>
      </c>
    </row>
    <row r="40" spans="1:16" s="26" customFormat="1" ht="11.25" customHeight="1">
      <c r="A40" s="101"/>
      <c r="B40" s="124" t="s">
        <v>36</v>
      </c>
      <c r="C40" s="22">
        <v>-41</v>
      </c>
      <c r="D40" s="125">
        <f aca="true" t="shared" si="15" ref="D40:O40">D39-C39</f>
        <v>95</v>
      </c>
      <c r="E40" s="125">
        <f t="shared" si="15"/>
        <v>-70</v>
      </c>
      <c r="F40" s="125">
        <f t="shared" si="15"/>
        <v>55</v>
      </c>
      <c r="G40" s="125">
        <f t="shared" si="15"/>
        <v>-23</v>
      </c>
      <c r="H40" s="125">
        <f t="shared" si="15"/>
        <v>134</v>
      </c>
      <c r="I40" s="125">
        <f t="shared" si="15"/>
        <v>61</v>
      </c>
      <c r="J40" s="125">
        <f t="shared" si="15"/>
        <v>57</v>
      </c>
      <c r="K40" s="125">
        <f t="shared" si="15"/>
        <v>-114</v>
      </c>
      <c r="L40" s="125">
        <f t="shared" si="15"/>
        <v>17</v>
      </c>
      <c r="M40" s="125">
        <f t="shared" si="15"/>
        <v>-101</v>
      </c>
      <c r="N40" s="125">
        <f t="shared" si="15"/>
        <v>-136</v>
      </c>
      <c r="O40" s="125">
        <f t="shared" si="15"/>
        <v>3</v>
      </c>
      <c r="P40" s="108"/>
    </row>
    <row r="41" spans="1:16" s="132" customFormat="1" ht="21" customHeight="1" thickBot="1">
      <c r="A41" s="115"/>
      <c r="B41" s="130" t="s">
        <v>49</v>
      </c>
      <c r="C41" s="131" t="s">
        <v>29</v>
      </c>
      <c r="D41" s="131">
        <v>564</v>
      </c>
      <c r="E41" s="131">
        <v>574</v>
      </c>
      <c r="F41" s="131">
        <v>654</v>
      </c>
      <c r="G41" s="131">
        <v>562</v>
      </c>
      <c r="H41" s="131">
        <v>709</v>
      </c>
      <c r="I41" s="131">
        <v>830</v>
      </c>
      <c r="J41" s="131">
        <v>872</v>
      </c>
      <c r="K41" s="131">
        <v>651</v>
      </c>
      <c r="L41" s="131">
        <v>823</v>
      </c>
      <c r="M41" s="131">
        <v>738</v>
      </c>
      <c r="N41" s="131">
        <v>694</v>
      </c>
      <c r="O41" s="131">
        <v>684</v>
      </c>
      <c r="P41" s="120">
        <f>D41+E41+F41+G41+H41+I41+J41+K41+L41+M41+N41+O41</f>
        <v>8355</v>
      </c>
    </row>
    <row r="42" ht="12" customHeight="1">
      <c r="E42" s="133"/>
    </row>
  </sheetData>
  <mergeCells count="7">
    <mergeCell ref="A37:A41"/>
    <mergeCell ref="A29:A30"/>
    <mergeCell ref="A31:A36"/>
    <mergeCell ref="A4:A17"/>
    <mergeCell ref="A1:P2"/>
    <mergeCell ref="A18:A21"/>
    <mergeCell ref="A22:A28"/>
  </mergeCells>
  <printOptions/>
  <pageMargins left="0.3937007874015748" right="0.3937007874015748" top="0.4330708661417323" bottom="0.31496062992125984" header="0.11811023622047245" footer="0.11811023622047245"/>
  <pageSetup cellComments="asDisplayed"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zoomScale="75" zoomScaleNormal="75" workbookViewId="0" topLeftCell="D1">
      <selection activeCell="F51" sqref="F51"/>
    </sheetView>
  </sheetViews>
  <sheetFormatPr defaultColWidth="9.00390625" defaultRowHeight="12.75"/>
  <cols>
    <col min="1" max="2" width="2.875" style="146" customWidth="1"/>
    <col min="3" max="3" width="33.75390625" style="146" customWidth="1"/>
    <col min="4" max="29" width="5.75390625" style="146" customWidth="1"/>
    <col min="30" max="31" width="7.625" style="146" customWidth="1"/>
    <col min="32" max="32" width="8.125" style="146" customWidth="1"/>
    <col min="33" max="33" width="7.25390625" style="146" customWidth="1"/>
    <col min="34" max="16384" width="4.875" style="146" customWidth="1"/>
  </cols>
  <sheetData>
    <row r="1" spans="1:33" s="136" customFormat="1" ht="33" customHeight="1" thickBot="1">
      <c r="A1" s="134" t="s">
        <v>50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F1" s="137"/>
      <c r="AG1" s="137"/>
    </row>
    <row r="2" spans="1:33" ht="27" customHeight="1">
      <c r="A2" s="138" t="s">
        <v>51</v>
      </c>
      <c r="B2" s="139" t="s">
        <v>1</v>
      </c>
      <c r="C2" s="139"/>
      <c r="D2" s="140" t="s">
        <v>2</v>
      </c>
      <c r="E2" s="141"/>
      <c r="F2" s="142" t="s">
        <v>3</v>
      </c>
      <c r="G2" s="142"/>
      <c r="H2" s="140" t="s">
        <v>4</v>
      </c>
      <c r="I2" s="141"/>
      <c r="J2" s="142" t="s">
        <v>5</v>
      </c>
      <c r="K2" s="142"/>
      <c r="L2" s="140" t="s">
        <v>6</v>
      </c>
      <c r="M2" s="141"/>
      <c r="N2" s="142" t="s">
        <v>7</v>
      </c>
      <c r="O2" s="142"/>
      <c r="P2" s="140" t="s">
        <v>8</v>
      </c>
      <c r="Q2" s="141"/>
      <c r="R2" s="142" t="s">
        <v>9</v>
      </c>
      <c r="S2" s="142"/>
      <c r="T2" s="140" t="s">
        <v>10</v>
      </c>
      <c r="U2" s="141"/>
      <c r="V2" s="142" t="s">
        <v>11</v>
      </c>
      <c r="W2" s="142"/>
      <c r="X2" s="140" t="s">
        <v>12</v>
      </c>
      <c r="Y2" s="141"/>
      <c r="Z2" s="140" t="s">
        <v>13</v>
      </c>
      <c r="AA2" s="141"/>
      <c r="AB2" s="142" t="s">
        <v>14</v>
      </c>
      <c r="AC2" s="142"/>
      <c r="AD2" s="143" t="s">
        <v>52</v>
      </c>
      <c r="AE2" s="144" t="s">
        <v>53</v>
      </c>
      <c r="AF2" s="145"/>
      <c r="AG2" s="145"/>
    </row>
    <row r="3" spans="1:33" ht="15.75">
      <c r="A3" s="147"/>
      <c r="B3" s="148"/>
      <c r="C3" s="148"/>
      <c r="D3" s="149" t="s">
        <v>15</v>
      </c>
      <c r="E3" s="150" t="s">
        <v>54</v>
      </c>
      <c r="F3" s="151" t="s">
        <v>15</v>
      </c>
      <c r="G3" s="152" t="s">
        <v>54</v>
      </c>
      <c r="H3" s="149" t="s">
        <v>15</v>
      </c>
      <c r="I3" s="150" t="s">
        <v>54</v>
      </c>
      <c r="J3" s="151" t="s">
        <v>15</v>
      </c>
      <c r="K3" s="152" t="s">
        <v>54</v>
      </c>
      <c r="L3" s="153" t="s">
        <v>15</v>
      </c>
      <c r="M3" s="154" t="s">
        <v>54</v>
      </c>
      <c r="N3" s="151" t="s">
        <v>15</v>
      </c>
      <c r="O3" s="152" t="s">
        <v>54</v>
      </c>
      <c r="P3" s="155" t="s">
        <v>15</v>
      </c>
      <c r="Q3" s="150" t="s">
        <v>54</v>
      </c>
      <c r="R3" s="151" t="s">
        <v>15</v>
      </c>
      <c r="S3" s="152" t="s">
        <v>54</v>
      </c>
      <c r="T3" s="149" t="s">
        <v>15</v>
      </c>
      <c r="U3" s="150" t="s">
        <v>54</v>
      </c>
      <c r="V3" s="151" t="s">
        <v>15</v>
      </c>
      <c r="W3" s="152" t="s">
        <v>54</v>
      </c>
      <c r="X3" s="149" t="s">
        <v>15</v>
      </c>
      <c r="Y3" s="150" t="s">
        <v>54</v>
      </c>
      <c r="Z3" s="149" t="s">
        <v>15</v>
      </c>
      <c r="AA3" s="150" t="s">
        <v>54</v>
      </c>
      <c r="AB3" s="156" t="s">
        <v>15</v>
      </c>
      <c r="AC3" s="152" t="s">
        <v>54</v>
      </c>
      <c r="AD3" s="157"/>
      <c r="AE3" s="158"/>
      <c r="AF3" s="145"/>
      <c r="AG3" s="145"/>
    </row>
    <row r="4" spans="1:33" ht="19.5" customHeight="1">
      <c r="A4" s="159" t="s">
        <v>16</v>
      </c>
      <c r="B4" s="160" t="s">
        <v>55</v>
      </c>
      <c r="C4" s="160"/>
      <c r="D4" s="161">
        <v>191</v>
      </c>
      <c r="E4" s="162">
        <v>38</v>
      </c>
      <c r="F4" s="163">
        <v>227</v>
      </c>
      <c r="G4" s="164">
        <v>87</v>
      </c>
      <c r="H4" s="165">
        <v>117</v>
      </c>
      <c r="I4" s="162">
        <v>54</v>
      </c>
      <c r="J4" s="165">
        <v>113</v>
      </c>
      <c r="K4" s="166">
        <v>57</v>
      </c>
      <c r="L4" s="165">
        <v>139</v>
      </c>
      <c r="M4" s="167">
        <v>61</v>
      </c>
      <c r="N4" s="163">
        <v>159</v>
      </c>
      <c r="O4" s="166">
        <v>68</v>
      </c>
      <c r="P4" s="161">
        <v>252</v>
      </c>
      <c r="Q4" s="162">
        <v>143</v>
      </c>
      <c r="R4" s="166">
        <v>277</v>
      </c>
      <c r="S4" s="164">
        <v>160</v>
      </c>
      <c r="T4" s="161">
        <v>140</v>
      </c>
      <c r="U4" s="162">
        <v>69</v>
      </c>
      <c r="V4" s="166">
        <v>155</v>
      </c>
      <c r="W4" s="164">
        <v>71</v>
      </c>
      <c r="X4" s="161">
        <v>169</v>
      </c>
      <c r="Y4" s="162">
        <v>84</v>
      </c>
      <c r="Z4" s="161">
        <v>132</v>
      </c>
      <c r="AA4" s="162">
        <v>41</v>
      </c>
      <c r="AB4" s="166">
        <v>141</v>
      </c>
      <c r="AC4" s="164">
        <v>48</v>
      </c>
      <c r="AD4" s="168">
        <f>F4+H4+J4+L4+N4+P4+R4+T4+V4+X4+Z4+AB4</f>
        <v>2021</v>
      </c>
      <c r="AE4" s="169">
        <f>G4+I4+K4+M4+O4+Q4+S4+U4+W4+Y4+AA4+AC4</f>
        <v>943</v>
      </c>
      <c r="AF4" s="170">
        <f>AB4+Z4+X4+V4+T4+R4</f>
        <v>1014</v>
      </c>
      <c r="AG4" s="170">
        <f>AC4+AA4+Y4+W4+U4+S4</f>
        <v>473</v>
      </c>
    </row>
    <row r="5" spans="1:33" s="182" customFormat="1" ht="19.5" customHeight="1">
      <c r="A5" s="171"/>
      <c r="B5" s="172"/>
      <c r="C5" s="172"/>
      <c r="D5" s="173">
        <v>59</v>
      </c>
      <c r="E5" s="174">
        <v>-8</v>
      </c>
      <c r="F5" s="175">
        <f aca="true" t="shared" si="0" ref="F5:AC5">F4-D4</f>
        <v>36</v>
      </c>
      <c r="G5" s="176">
        <f t="shared" si="0"/>
        <v>49</v>
      </c>
      <c r="H5" s="173">
        <f t="shared" si="0"/>
        <v>-110</v>
      </c>
      <c r="I5" s="174">
        <f t="shared" si="0"/>
        <v>-33</v>
      </c>
      <c r="J5" s="177">
        <f t="shared" si="0"/>
        <v>-4</v>
      </c>
      <c r="K5" s="178">
        <f t="shared" si="0"/>
        <v>3</v>
      </c>
      <c r="L5" s="177">
        <f t="shared" si="0"/>
        <v>26</v>
      </c>
      <c r="M5" s="178">
        <f t="shared" si="0"/>
        <v>4</v>
      </c>
      <c r="N5" s="177">
        <f t="shared" si="0"/>
        <v>20</v>
      </c>
      <c r="O5" s="178">
        <f t="shared" si="0"/>
        <v>7</v>
      </c>
      <c r="P5" s="179">
        <f t="shared" si="0"/>
        <v>93</v>
      </c>
      <c r="Q5" s="174">
        <f t="shared" si="0"/>
        <v>75</v>
      </c>
      <c r="R5" s="176">
        <f t="shared" si="0"/>
        <v>25</v>
      </c>
      <c r="S5" s="174">
        <f t="shared" si="0"/>
        <v>17</v>
      </c>
      <c r="T5" s="176">
        <f t="shared" si="0"/>
        <v>-137</v>
      </c>
      <c r="U5" s="174">
        <f t="shared" si="0"/>
        <v>-91</v>
      </c>
      <c r="V5" s="176">
        <f t="shared" si="0"/>
        <v>15</v>
      </c>
      <c r="W5" s="174">
        <f t="shared" si="0"/>
        <v>2</v>
      </c>
      <c r="X5" s="176">
        <f t="shared" si="0"/>
        <v>14</v>
      </c>
      <c r="Y5" s="174">
        <f t="shared" si="0"/>
        <v>13</v>
      </c>
      <c r="Z5" s="176">
        <f t="shared" si="0"/>
        <v>-37</v>
      </c>
      <c r="AA5" s="174">
        <f t="shared" si="0"/>
        <v>-43</v>
      </c>
      <c r="AB5" s="176">
        <f t="shared" si="0"/>
        <v>9</v>
      </c>
      <c r="AC5" s="176">
        <f t="shared" si="0"/>
        <v>7</v>
      </c>
      <c r="AD5" s="180"/>
      <c r="AE5" s="181"/>
      <c r="AF5" s="170"/>
      <c r="AG5" s="170"/>
    </row>
    <row r="6" spans="1:33" ht="19.5" customHeight="1">
      <c r="A6" s="171"/>
      <c r="B6" s="183" t="s">
        <v>56</v>
      </c>
      <c r="C6" s="184" t="s">
        <v>57</v>
      </c>
      <c r="D6" s="185">
        <v>2</v>
      </c>
      <c r="E6" s="186">
        <v>0</v>
      </c>
      <c r="F6" s="187">
        <v>9</v>
      </c>
      <c r="G6" s="188">
        <v>4</v>
      </c>
      <c r="H6" s="189">
        <v>8</v>
      </c>
      <c r="I6" s="186">
        <v>5</v>
      </c>
      <c r="J6" s="189">
        <v>8</v>
      </c>
      <c r="K6" s="190">
        <v>3</v>
      </c>
      <c r="L6" s="189">
        <v>3</v>
      </c>
      <c r="M6" s="191">
        <v>0</v>
      </c>
      <c r="N6" s="189">
        <v>6</v>
      </c>
      <c r="O6" s="190">
        <v>3</v>
      </c>
      <c r="P6" s="185">
        <v>4</v>
      </c>
      <c r="Q6" s="186">
        <v>2</v>
      </c>
      <c r="R6" s="190">
        <v>3</v>
      </c>
      <c r="S6" s="188">
        <v>2</v>
      </c>
      <c r="T6" s="185">
        <v>5</v>
      </c>
      <c r="U6" s="186">
        <v>2</v>
      </c>
      <c r="V6" s="190">
        <v>2</v>
      </c>
      <c r="W6" s="188">
        <v>1</v>
      </c>
      <c r="X6" s="185">
        <v>2</v>
      </c>
      <c r="Y6" s="186">
        <v>0</v>
      </c>
      <c r="Z6" s="185">
        <v>7</v>
      </c>
      <c r="AA6" s="186">
        <v>3</v>
      </c>
      <c r="AB6" s="190">
        <v>5</v>
      </c>
      <c r="AC6" s="188">
        <v>2</v>
      </c>
      <c r="AD6" s="192">
        <f>F6+H6+J6+L6+N6+P6+R6+T6+V6+X6+Z6+AB6</f>
        <v>62</v>
      </c>
      <c r="AE6" s="193">
        <f>G6+I6+K6+M6+O6+Q6+S6+U6+W6+Y6+AA6+AC6</f>
        <v>27</v>
      </c>
      <c r="AF6" s="170">
        <f>AB6+Z6+X6+V6+T6+R6</f>
        <v>24</v>
      </c>
      <c r="AG6" s="170">
        <f>AC6+AA6+Y6+W6+U6+S6</f>
        <v>10</v>
      </c>
    </row>
    <row r="7" spans="1:33" s="182" customFormat="1" ht="19.5" customHeight="1">
      <c r="A7" s="171"/>
      <c r="B7" s="194"/>
      <c r="C7" s="195"/>
      <c r="D7" s="196">
        <v>-1</v>
      </c>
      <c r="E7" s="197">
        <v>-1</v>
      </c>
      <c r="F7" s="198">
        <f aca="true" t="shared" si="1" ref="F7:AC7">F6-D6</f>
        <v>7</v>
      </c>
      <c r="G7" s="199">
        <f t="shared" si="1"/>
        <v>4</v>
      </c>
      <c r="H7" s="196">
        <f t="shared" si="1"/>
        <v>-1</v>
      </c>
      <c r="I7" s="197">
        <f t="shared" si="1"/>
        <v>1</v>
      </c>
      <c r="J7" s="200">
        <f t="shared" si="1"/>
        <v>0</v>
      </c>
      <c r="K7" s="201">
        <f t="shared" si="1"/>
        <v>-2</v>
      </c>
      <c r="L7" s="200">
        <f t="shared" si="1"/>
        <v>-5</v>
      </c>
      <c r="M7" s="201">
        <f t="shared" si="1"/>
        <v>-3</v>
      </c>
      <c r="N7" s="200">
        <f t="shared" si="1"/>
        <v>3</v>
      </c>
      <c r="O7" s="201">
        <f t="shared" si="1"/>
        <v>3</v>
      </c>
      <c r="P7" s="202">
        <f t="shared" si="1"/>
        <v>-2</v>
      </c>
      <c r="Q7" s="197">
        <f t="shared" si="1"/>
        <v>-1</v>
      </c>
      <c r="R7" s="199">
        <f t="shared" si="1"/>
        <v>-1</v>
      </c>
      <c r="S7" s="197">
        <f t="shared" si="1"/>
        <v>0</v>
      </c>
      <c r="T7" s="199">
        <f t="shared" si="1"/>
        <v>2</v>
      </c>
      <c r="U7" s="197">
        <f t="shared" si="1"/>
        <v>0</v>
      </c>
      <c r="V7" s="199">
        <f t="shared" si="1"/>
        <v>-3</v>
      </c>
      <c r="W7" s="197">
        <f t="shared" si="1"/>
        <v>-1</v>
      </c>
      <c r="X7" s="199">
        <f t="shared" si="1"/>
        <v>0</v>
      </c>
      <c r="Y7" s="197">
        <f t="shared" si="1"/>
        <v>-1</v>
      </c>
      <c r="Z7" s="199">
        <f t="shared" si="1"/>
        <v>5</v>
      </c>
      <c r="AA7" s="197">
        <f t="shared" si="1"/>
        <v>3</v>
      </c>
      <c r="AB7" s="199">
        <f t="shared" si="1"/>
        <v>-2</v>
      </c>
      <c r="AC7" s="199">
        <f t="shared" si="1"/>
        <v>-1</v>
      </c>
      <c r="AD7" s="203"/>
      <c r="AE7" s="204"/>
      <c r="AF7" s="170"/>
      <c r="AG7" s="170"/>
    </row>
    <row r="8" spans="1:33" ht="19.5" customHeight="1">
      <c r="A8" s="171"/>
      <c r="B8" s="194"/>
      <c r="C8" s="205" t="s">
        <v>58</v>
      </c>
      <c r="D8" s="185">
        <v>12</v>
      </c>
      <c r="E8" s="186">
        <v>0</v>
      </c>
      <c r="F8" s="187">
        <v>2</v>
      </c>
      <c r="G8" s="188">
        <v>0</v>
      </c>
      <c r="H8" s="189">
        <v>25</v>
      </c>
      <c r="I8" s="186">
        <v>0</v>
      </c>
      <c r="J8" s="189">
        <v>10</v>
      </c>
      <c r="K8" s="190">
        <v>10</v>
      </c>
      <c r="L8" s="189">
        <v>15</v>
      </c>
      <c r="M8" s="191">
        <v>0</v>
      </c>
      <c r="N8" s="189">
        <v>10</v>
      </c>
      <c r="O8" s="190">
        <v>0</v>
      </c>
      <c r="P8" s="185">
        <v>7</v>
      </c>
      <c r="Q8" s="186">
        <v>0</v>
      </c>
      <c r="R8" s="190">
        <v>24</v>
      </c>
      <c r="S8" s="188">
        <v>0</v>
      </c>
      <c r="T8" s="185">
        <v>10</v>
      </c>
      <c r="U8" s="186">
        <v>0</v>
      </c>
      <c r="V8" s="190">
        <v>9</v>
      </c>
      <c r="W8" s="188">
        <v>0</v>
      </c>
      <c r="X8" s="185">
        <v>34</v>
      </c>
      <c r="Y8" s="186">
        <v>0</v>
      </c>
      <c r="Z8" s="185">
        <v>10</v>
      </c>
      <c r="AA8" s="186">
        <v>0</v>
      </c>
      <c r="AB8" s="185">
        <v>7</v>
      </c>
      <c r="AC8" s="188">
        <v>0</v>
      </c>
      <c r="AD8" s="192">
        <f>F8+H8+J8+L8+N8+P8+R8+T8+V8+X8+Z8+AB8</f>
        <v>163</v>
      </c>
      <c r="AE8" s="193">
        <f>G8+I8+K8+M8+O8+Q8+S8+U8+W8+Y8+AA8+AC8</f>
        <v>10</v>
      </c>
      <c r="AF8" s="170">
        <f>AB8+Z8+X8+V8+T8+R8</f>
        <v>94</v>
      </c>
      <c r="AG8" s="170">
        <f>AC8+AA8+Y8+W8+U8+S8</f>
        <v>0</v>
      </c>
    </row>
    <row r="9" spans="1:33" s="182" customFormat="1" ht="19.5" customHeight="1">
      <c r="A9" s="206"/>
      <c r="B9" s="207"/>
      <c r="C9" s="208"/>
      <c r="D9" s="196">
        <v>-15</v>
      </c>
      <c r="E9" s="197">
        <v>0</v>
      </c>
      <c r="F9" s="198">
        <f aca="true" t="shared" si="2" ref="F9:AC9">F8-D8</f>
        <v>-10</v>
      </c>
      <c r="G9" s="199">
        <f t="shared" si="2"/>
        <v>0</v>
      </c>
      <c r="H9" s="196">
        <f t="shared" si="2"/>
        <v>23</v>
      </c>
      <c r="I9" s="197">
        <f t="shared" si="2"/>
        <v>0</v>
      </c>
      <c r="J9" s="200">
        <f t="shared" si="2"/>
        <v>-15</v>
      </c>
      <c r="K9" s="201">
        <f t="shared" si="2"/>
        <v>10</v>
      </c>
      <c r="L9" s="200">
        <f t="shared" si="2"/>
        <v>5</v>
      </c>
      <c r="M9" s="201">
        <f t="shared" si="2"/>
        <v>-10</v>
      </c>
      <c r="N9" s="200">
        <f t="shared" si="2"/>
        <v>-5</v>
      </c>
      <c r="O9" s="201">
        <f t="shared" si="2"/>
        <v>0</v>
      </c>
      <c r="P9" s="202">
        <f t="shared" si="2"/>
        <v>-3</v>
      </c>
      <c r="Q9" s="197">
        <f t="shared" si="2"/>
        <v>0</v>
      </c>
      <c r="R9" s="199">
        <f t="shared" si="2"/>
        <v>17</v>
      </c>
      <c r="S9" s="197">
        <f t="shared" si="2"/>
        <v>0</v>
      </c>
      <c r="T9" s="199">
        <f t="shared" si="2"/>
        <v>-14</v>
      </c>
      <c r="U9" s="197">
        <f t="shared" si="2"/>
        <v>0</v>
      </c>
      <c r="V9" s="199">
        <f t="shared" si="2"/>
        <v>-1</v>
      </c>
      <c r="W9" s="197">
        <f t="shared" si="2"/>
        <v>0</v>
      </c>
      <c r="X9" s="199">
        <f t="shared" si="2"/>
        <v>25</v>
      </c>
      <c r="Y9" s="197">
        <f t="shared" si="2"/>
        <v>0</v>
      </c>
      <c r="Z9" s="199">
        <f t="shared" si="2"/>
        <v>-24</v>
      </c>
      <c r="AA9" s="197">
        <f t="shared" si="2"/>
        <v>0</v>
      </c>
      <c r="AB9" s="199">
        <f t="shared" si="2"/>
        <v>-3</v>
      </c>
      <c r="AC9" s="199">
        <f t="shared" si="2"/>
        <v>0</v>
      </c>
      <c r="AD9" s="203"/>
      <c r="AE9" s="204"/>
      <c r="AF9" s="170"/>
      <c r="AG9" s="170"/>
    </row>
    <row r="10" spans="1:33" ht="19.5" customHeight="1">
      <c r="A10" s="159" t="s">
        <v>30</v>
      </c>
      <c r="B10" s="209" t="s">
        <v>59</v>
      </c>
      <c r="C10" s="210"/>
      <c r="D10" s="185">
        <v>350</v>
      </c>
      <c r="E10" s="186">
        <v>112</v>
      </c>
      <c r="F10" s="187">
        <v>400</v>
      </c>
      <c r="G10" s="188">
        <v>149</v>
      </c>
      <c r="H10" s="189">
        <v>280</v>
      </c>
      <c r="I10" s="186">
        <v>129</v>
      </c>
      <c r="J10" s="189">
        <v>304</v>
      </c>
      <c r="K10" s="190">
        <v>134</v>
      </c>
      <c r="L10" s="189">
        <v>240</v>
      </c>
      <c r="M10" s="191">
        <v>116</v>
      </c>
      <c r="N10" s="189">
        <v>530</v>
      </c>
      <c r="O10" s="190">
        <v>302</v>
      </c>
      <c r="P10" s="185">
        <v>513</v>
      </c>
      <c r="Q10" s="186">
        <v>290</v>
      </c>
      <c r="R10" s="190">
        <v>548</v>
      </c>
      <c r="S10" s="188">
        <v>302</v>
      </c>
      <c r="T10" s="185">
        <v>441</v>
      </c>
      <c r="U10" s="186">
        <v>223</v>
      </c>
      <c r="V10" s="190">
        <v>545</v>
      </c>
      <c r="W10" s="188">
        <v>240</v>
      </c>
      <c r="X10" s="185">
        <v>431</v>
      </c>
      <c r="Y10" s="186">
        <v>197</v>
      </c>
      <c r="Z10" s="185">
        <v>312</v>
      </c>
      <c r="AA10" s="186">
        <v>114</v>
      </c>
      <c r="AB10" s="190">
        <v>288</v>
      </c>
      <c r="AC10" s="188">
        <v>119</v>
      </c>
      <c r="AD10" s="192">
        <f>F10+H10+J10+L10+N10+P10+R10+T10+V10+X10+Z10+AB10</f>
        <v>4832</v>
      </c>
      <c r="AE10" s="193">
        <f>G10+I10+K10+M10+O10+Q10+S10+U10+W10+Y10+AA10+AC10</f>
        <v>2315</v>
      </c>
      <c r="AF10" s="170">
        <f>AB10+Z10+X10+V10+T10+R10</f>
        <v>2565</v>
      </c>
      <c r="AG10" s="170">
        <f>AC10+AA10+Y10+W10+U10+S10</f>
        <v>1195</v>
      </c>
    </row>
    <row r="11" spans="1:33" s="182" customFormat="1" ht="19.5" customHeight="1">
      <c r="A11" s="211"/>
      <c r="B11" s="212"/>
      <c r="C11" s="213"/>
      <c r="D11" s="214">
        <v>-70</v>
      </c>
      <c r="E11" s="215">
        <v>-51</v>
      </c>
      <c r="F11" s="216">
        <f aca="true" t="shared" si="3" ref="F11:AC11">F10-D10</f>
        <v>50</v>
      </c>
      <c r="G11" s="217">
        <f t="shared" si="3"/>
        <v>37</v>
      </c>
      <c r="H11" s="214">
        <f t="shared" si="3"/>
        <v>-120</v>
      </c>
      <c r="I11" s="215">
        <f t="shared" si="3"/>
        <v>-20</v>
      </c>
      <c r="J11" s="218">
        <f t="shared" si="3"/>
        <v>24</v>
      </c>
      <c r="K11" s="219">
        <f t="shared" si="3"/>
        <v>5</v>
      </c>
      <c r="L11" s="218">
        <f t="shared" si="3"/>
        <v>-64</v>
      </c>
      <c r="M11" s="219">
        <f t="shared" si="3"/>
        <v>-18</v>
      </c>
      <c r="N11" s="218">
        <f t="shared" si="3"/>
        <v>290</v>
      </c>
      <c r="O11" s="219">
        <f t="shared" si="3"/>
        <v>186</v>
      </c>
      <c r="P11" s="220">
        <f t="shared" si="3"/>
        <v>-17</v>
      </c>
      <c r="Q11" s="215">
        <f t="shared" si="3"/>
        <v>-12</v>
      </c>
      <c r="R11" s="217">
        <f t="shared" si="3"/>
        <v>35</v>
      </c>
      <c r="S11" s="215">
        <f t="shared" si="3"/>
        <v>12</v>
      </c>
      <c r="T11" s="217">
        <f t="shared" si="3"/>
        <v>-107</v>
      </c>
      <c r="U11" s="215">
        <f t="shared" si="3"/>
        <v>-79</v>
      </c>
      <c r="V11" s="217">
        <f t="shared" si="3"/>
        <v>104</v>
      </c>
      <c r="W11" s="215">
        <f t="shared" si="3"/>
        <v>17</v>
      </c>
      <c r="X11" s="217">
        <f t="shared" si="3"/>
        <v>-114</v>
      </c>
      <c r="Y11" s="215">
        <f t="shared" si="3"/>
        <v>-43</v>
      </c>
      <c r="Z11" s="217">
        <f t="shared" si="3"/>
        <v>-119</v>
      </c>
      <c r="AA11" s="215">
        <f t="shared" si="3"/>
        <v>-83</v>
      </c>
      <c r="AB11" s="217">
        <f t="shared" si="3"/>
        <v>-24</v>
      </c>
      <c r="AC11" s="217">
        <f t="shared" si="3"/>
        <v>5</v>
      </c>
      <c r="AD11" s="221"/>
      <c r="AE11" s="222"/>
      <c r="AF11" s="170"/>
      <c r="AG11" s="170"/>
    </row>
    <row r="12" spans="1:33" s="182" customFormat="1" ht="30" customHeight="1">
      <c r="A12" s="211"/>
      <c r="B12" s="223" t="s">
        <v>56</v>
      </c>
      <c r="C12" s="224" t="s">
        <v>60</v>
      </c>
      <c r="D12" s="225">
        <v>128</v>
      </c>
      <c r="E12" s="226">
        <v>40</v>
      </c>
      <c r="F12" s="227">
        <v>163</v>
      </c>
      <c r="G12" s="228">
        <v>44</v>
      </c>
      <c r="H12" s="229">
        <v>140</v>
      </c>
      <c r="I12" s="226">
        <v>67</v>
      </c>
      <c r="J12" s="229">
        <v>130</v>
      </c>
      <c r="K12" s="230">
        <v>51</v>
      </c>
      <c r="L12" s="229">
        <v>78</v>
      </c>
      <c r="M12" s="231">
        <v>32</v>
      </c>
      <c r="N12" s="229">
        <v>92</v>
      </c>
      <c r="O12" s="230">
        <v>39</v>
      </c>
      <c r="P12" s="225">
        <v>84</v>
      </c>
      <c r="Q12" s="226">
        <v>33</v>
      </c>
      <c r="R12" s="230">
        <v>117</v>
      </c>
      <c r="S12" s="228">
        <v>46</v>
      </c>
      <c r="T12" s="225">
        <v>128</v>
      </c>
      <c r="U12" s="226">
        <v>58</v>
      </c>
      <c r="V12" s="230">
        <v>141</v>
      </c>
      <c r="W12" s="228">
        <v>61</v>
      </c>
      <c r="X12" s="225">
        <v>171</v>
      </c>
      <c r="Y12" s="226">
        <v>69</v>
      </c>
      <c r="Z12" s="225">
        <v>122</v>
      </c>
      <c r="AA12" s="226">
        <v>36</v>
      </c>
      <c r="AB12" s="232">
        <v>106</v>
      </c>
      <c r="AC12" s="233">
        <v>41</v>
      </c>
      <c r="AD12" s="234">
        <f>F12+H12+J12+L12+N12+P12+R12+T12+V12+X12+Z12+AB12</f>
        <v>1472</v>
      </c>
      <c r="AE12" s="235">
        <f>G12+I12+K12+M12+O12+Q12+S12+U12+W12+Y12+AA12+AC12</f>
        <v>577</v>
      </c>
      <c r="AF12" s="170"/>
      <c r="AG12" s="170"/>
    </row>
    <row r="13" spans="1:33" ht="19.5" customHeight="1">
      <c r="A13" s="159" t="s">
        <v>34</v>
      </c>
      <c r="B13" s="160" t="s">
        <v>61</v>
      </c>
      <c r="C13" s="236"/>
      <c r="D13" s="185">
        <v>2</v>
      </c>
      <c r="E13" s="186">
        <v>2</v>
      </c>
      <c r="F13" s="187">
        <v>44</v>
      </c>
      <c r="G13" s="188">
        <v>25</v>
      </c>
      <c r="H13" s="189">
        <v>10</v>
      </c>
      <c r="I13" s="186">
        <v>2</v>
      </c>
      <c r="J13" s="189">
        <v>7</v>
      </c>
      <c r="K13" s="190">
        <v>5</v>
      </c>
      <c r="L13" s="189">
        <v>0</v>
      </c>
      <c r="M13" s="191">
        <v>0</v>
      </c>
      <c r="N13" s="189">
        <v>4</v>
      </c>
      <c r="O13" s="190">
        <v>4</v>
      </c>
      <c r="P13" s="185">
        <v>0</v>
      </c>
      <c r="Q13" s="186">
        <v>0</v>
      </c>
      <c r="R13" s="190">
        <v>0</v>
      </c>
      <c r="S13" s="188">
        <v>0</v>
      </c>
      <c r="T13" s="185">
        <v>0</v>
      </c>
      <c r="U13" s="186">
        <v>0</v>
      </c>
      <c r="V13" s="190">
        <v>0</v>
      </c>
      <c r="W13" s="188">
        <v>0</v>
      </c>
      <c r="X13" s="185">
        <v>2</v>
      </c>
      <c r="Y13" s="186">
        <v>2</v>
      </c>
      <c r="Z13" s="185">
        <v>1</v>
      </c>
      <c r="AA13" s="162">
        <v>0</v>
      </c>
      <c r="AB13" s="166">
        <v>6</v>
      </c>
      <c r="AC13" s="164">
        <v>0</v>
      </c>
      <c r="AD13" s="168">
        <f>F13+H13+J13+L13+N13+P13+R13+T13+V13+X13+Z13+AB13</f>
        <v>74</v>
      </c>
      <c r="AE13" s="169">
        <f>G13+I13+K13+M13+O13+Q13+S13+U13+W13+Y13+AA13+AC13</f>
        <v>38</v>
      </c>
      <c r="AF13" s="170">
        <f>AB13+Z13+X13+V13+T13+R13</f>
        <v>9</v>
      </c>
      <c r="AG13" s="170">
        <f>AC13+AA13+Y13+W13+U13+S13</f>
        <v>2</v>
      </c>
    </row>
    <row r="14" spans="1:33" s="182" customFormat="1" ht="19.5" customHeight="1">
      <c r="A14" s="237"/>
      <c r="B14" s="238"/>
      <c r="C14" s="238"/>
      <c r="D14" s="196">
        <v>-15</v>
      </c>
      <c r="E14" s="197">
        <v>-2</v>
      </c>
      <c r="F14" s="198">
        <f aca="true" t="shared" si="4" ref="F14:AC14">F13-D13</f>
        <v>42</v>
      </c>
      <c r="G14" s="199">
        <f t="shared" si="4"/>
        <v>23</v>
      </c>
      <c r="H14" s="196">
        <f t="shared" si="4"/>
        <v>-34</v>
      </c>
      <c r="I14" s="197">
        <f t="shared" si="4"/>
        <v>-23</v>
      </c>
      <c r="J14" s="200">
        <f t="shared" si="4"/>
        <v>-3</v>
      </c>
      <c r="K14" s="201">
        <f t="shared" si="4"/>
        <v>3</v>
      </c>
      <c r="L14" s="200">
        <f t="shared" si="4"/>
        <v>-7</v>
      </c>
      <c r="M14" s="201">
        <f t="shared" si="4"/>
        <v>-5</v>
      </c>
      <c r="N14" s="200">
        <f t="shared" si="4"/>
        <v>4</v>
      </c>
      <c r="O14" s="201">
        <f t="shared" si="4"/>
        <v>4</v>
      </c>
      <c r="P14" s="202">
        <f t="shared" si="4"/>
        <v>-4</v>
      </c>
      <c r="Q14" s="197">
        <f t="shared" si="4"/>
        <v>-4</v>
      </c>
      <c r="R14" s="199">
        <f t="shared" si="4"/>
        <v>0</v>
      </c>
      <c r="S14" s="197">
        <f t="shared" si="4"/>
        <v>0</v>
      </c>
      <c r="T14" s="199">
        <f t="shared" si="4"/>
        <v>0</v>
      </c>
      <c r="U14" s="197">
        <f t="shared" si="4"/>
        <v>0</v>
      </c>
      <c r="V14" s="199">
        <f t="shared" si="4"/>
        <v>0</v>
      </c>
      <c r="W14" s="197">
        <f t="shared" si="4"/>
        <v>0</v>
      </c>
      <c r="X14" s="199">
        <f t="shared" si="4"/>
        <v>2</v>
      </c>
      <c r="Y14" s="197">
        <f t="shared" si="4"/>
        <v>2</v>
      </c>
      <c r="Z14" s="199">
        <f t="shared" si="4"/>
        <v>-1</v>
      </c>
      <c r="AA14" s="197">
        <f t="shared" si="4"/>
        <v>-2</v>
      </c>
      <c r="AB14" s="199">
        <f t="shared" si="4"/>
        <v>5</v>
      </c>
      <c r="AC14" s="199">
        <f t="shared" si="4"/>
        <v>0</v>
      </c>
      <c r="AD14" s="203"/>
      <c r="AE14" s="204"/>
      <c r="AF14" s="170"/>
      <c r="AG14" s="170"/>
    </row>
    <row r="15" spans="1:33" ht="19.5" customHeight="1">
      <c r="A15" s="159" t="s">
        <v>39</v>
      </c>
      <c r="B15" s="160" t="s">
        <v>62</v>
      </c>
      <c r="C15" s="236"/>
      <c r="D15" s="185">
        <v>2</v>
      </c>
      <c r="E15" s="186">
        <v>2</v>
      </c>
      <c r="F15" s="187">
        <v>7</v>
      </c>
      <c r="G15" s="188">
        <v>2</v>
      </c>
      <c r="H15" s="189">
        <v>1</v>
      </c>
      <c r="I15" s="186">
        <v>1</v>
      </c>
      <c r="J15" s="189">
        <v>5</v>
      </c>
      <c r="K15" s="190">
        <v>5</v>
      </c>
      <c r="L15" s="189">
        <v>6</v>
      </c>
      <c r="M15" s="191">
        <v>3</v>
      </c>
      <c r="N15" s="189">
        <v>1</v>
      </c>
      <c r="O15" s="190">
        <v>1</v>
      </c>
      <c r="P15" s="185">
        <v>1</v>
      </c>
      <c r="Q15" s="186">
        <v>1</v>
      </c>
      <c r="R15" s="190">
        <v>1</v>
      </c>
      <c r="S15" s="188">
        <v>1</v>
      </c>
      <c r="T15" s="185">
        <v>4</v>
      </c>
      <c r="U15" s="186">
        <v>1</v>
      </c>
      <c r="V15" s="190">
        <v>2</v>
      </c>
      <c r="W15" s="188">
        <v>1</v>
      </c>
      <c r="X15" s="185">
        <v>4</v>
      </c>
      <c r="Y15" s="186">
        <v>2</v>
      </c>
      <c r="Z15" s="185">
        <v>0</v>
      </c>
      <c r="AA15" s="186">
        <v>0</v>
      </c>
      <c r="AB15" s="190">
        <v>2</v>
      </c>
      <c r="AC15" s="188">
        <v>2</v>
      </c>
      <c r="AD15" s="192">
        <f>F15+H15+J15+L15+N15+P15+R15+T15+V15+X15+Z15+AB15</f>
        <v>34</v>
      </c>
      <c r="AE15" s="193">
        <f>G15+I15+K15+M15+O15+Q15+S15+U15+W15+Y15+AA15+AC15</f>
        <v>20</v>
      </c>
      <c r="AF15" s="170">
        <f>AB15+Z15+X15+V15+T15+R15</f>
        <v>13</v>
      </c>
      <c r="AG15" s="170">
        <f>AC15+AA15+Y15+W15+U15+S15</f>
        <v>7</v>
      </c>
    </row>
    <row r="16" spans="1:33" s="182" customFormat="1" ht="19.5" customHeight="1">
      <c r="A16" s="237"/>
      <c r="B16" s="238"/>
      <c r="C16" s="238"/>
      <c r="D16" s="196">
        <v>-4</v>
      </c>
      <c r="E16" s="197">
        <v>-1</v>
      </c>
      <c r="F16" s="198">
        <f aca="true" t="shared" si="5" ref="F16:AC16">F15-D15</f>
        <v>5</v>
      </c>
      <c r="G16" s="199">
        <f t="shared" si="5"/>
        <v>0</v>
      </c>
      <c r="H16" s="196">
        <f t="shared" si="5"/>
        <v>-6</v>
      </c>
      <c r="I16" s="197">
        <f t="shared" si="5"/>
        <v>-1</v>
      </c>
      <c r="J16" s="200">
        <f t="shared" si="5"/>
        <v>4</v>
      </c>
      <c r="K16" s="201">
        <f t="shared" si="5"/>
        <v>4</v>
      </c>
      <c r="L16" s="200">
        <f t="shared" si="5"/>
        <v>1</v>
      </c>
      <c r="M16" s="201">
        <f t="shared" si="5"/>
        <v>-2</v>
      </c>
      <c r="N16" s="200">
        <f t="shared" si="5"/>
        <v>-5</v>
      </c>
      <c r="O16" s="201">
        <f t="shared" si="5"/>
        <v>-2</v>
      </c>
      <c r="P16" s="202">
        <f t="shared" si="5"/>
        <v>0</v>
      </c>
      <c r="Q16" s="197">
        <f t="shared" si="5"/>
        <v>0</v>
      </c>
      <c r="R16" s="199">
        <f t="shared" si="5"/>
        <v>0</v>
      </c>
      <c r="S16" s="197">
        <f t="shared" si="5"/>
        <v>0</v>
      </c>
      <c r="T16" s="199">
        <f t="shared" si="5"/>
        <v>3</v>
      </c>
      <c r="U16" s="197">
        <f t="shared" si="5"/>
        <v>0</v>
      </c>
      <c r="V16" s="199">
        <f t="shared" si="5"/>
        <v>-2</v>
      </c>
      <c r="W16" s="197">
        <f t="shared" si="5"/>
        <v>0</v>
      </c>
      <c r="X16" s="199">
        <f t="shared" si="5"/>
        <v>2</v>
      </c>
      <c r="Y16" s="197">
        <f t="shared" si="5"/>
        <v>1</v>
      </c>
      <c r="Z16" s="199">
        <f t="shared" si="5"/>
        <v>-4</v>
      </c>
      <c r="AA16" s="197">
        <f t="shared" si="5"/>
        <v>-2</v>
      </c>
      <c r="AB16" s="199">
        <f t="shared" si="5"/>
        <v>2</v>
      </c>
      <c r="AC16" s="199">
        <f t="shared" si="5"/>
        <v>2</v>
      </c>
      <c r="AD16" s="221"/>
      <c r="AE16" s="222"/>
      <c r="AF16" s="170"/>
      <c r="AG16" s="170"/>
    </row>
    <row r="17" spans="1:33" ht="19.5" customHeight="1">
      <c r="A17" s="159" t="s">
        <v>42</v>
      </c>
      <c r="B17" s="160" t="s">
        <v>63</v>
      </c>
      <c r="C17" s="239"/>
      <c r="D17" s="185">
        <v>28</v>
      </c>
      <c r="E17" s="186">
        <v>8</v>
      </c>
      <c r="F17" s="187">
        <v>2</v>
      </c>
      <c r="G17" s="188">
        <v>0</v>
      </c>
      <c r="H17" s="189">
        <v>1</v>
      </c>
      <c r="I17" s="186">
        <v>0</v>
      </c>
      <c r="J17" s="189">
        <v>16</v>
      </c>
      <c r="K17" s="190">
        <v>0</v>
      </c>
      <c r="L17" s="189">
        <v>7</v>
      </c>
      <c r="M17" s="191">
        <v>1</v>
      </c>
      <c r="N17" s="189">
        <v>32</v>
      </c>
      <c r="O17" s="190">
        <v>9</v>
      </c>
      <c r="P17" s="185">
        <v>63</v>
      </c>
      <c r="Q17" s="186">
        <v>10</v>
      </c>
      <c r="R17" s="190">
        <v>11</v>
      </c>
      <c r="S17" s="188">
        <v>1</v>
      </c>
      <c r="T17" s="185">
        <v>60</v>
      </c>
      <c r="U17" s="186">
        <v>22</v>
      </c>
      <c r="V17" s="190">
        <v>29</v>
      </c>
      <c r="W17" s="188">
        <v>17</v>
      </c>
      <c r="X17" s="185">
        <v>43</v>
      </c>
      <c r="Y17" s="186">
        <v>3</v>
      </c>
      <c r="Z17" s="185">
        <v>43</v>
      </c>
      <c r="AA17" s="186">
        <v>19</v>
      </c>
      <c r="AB17" s="190">
        <v>23</v>
      </c>
      <c r="AC17" s="188">
        <v>12</v>
      </c>
      <c r="AD17" s="192">
        <f>F17+H17+J17+L17+N17+P17+R17+T17+V17+X17+Z17+AB17</f>
        <v>330</v>
      </c>
      <c r="AE17" s="193">
        <f>G17+I17+K17+M17+O17+Q17+S17+U17+W17+Y17+AA17+AC17</f>
        <v>94</v>
      </c>
      <c r="AF17" s="170">
        <f>AB17+Z17+X17+V17+T17+R17</f>
        <v>209</v>
      </c>
      <c r="AG17" s="170">
        <f>AC17+AA17+Y17+W17+U17+S17</f>
        <v>74</v>
      </c>
    </row>
    <row r="18" spans="1:33" s="182" customFormat="1" ht="19.5" customHeight="1">
      <c r="A18" s="237"/>
      <c r="B18" s="238"/>
      <c r="C18" s="238"/>
      <c r="D18" s="196">
        <v>-15</v>
      </c>
      <c r="E18" s="197">
        <v>-10</v>
      </c>
      <c r="F18" s="198">
        <f aca="true" t="shared" si="6" ref="F18:AC18">F17-D17</f>
        <v>-26</v>
      </c>
      <c r="G18" s="199">
        <f t="shared" si="6"/>
        <v>-8</v>
      </c>
      <c r="H18" s="196">
        <f t="shared" si="6"/>
        <v>-1</v>
      </c>
      <c r="I18" s="197">
        <f t="shared" si="6"/>
        <v>0</v>
      </c>
      <c r="J18" s="200">
        <f t="shared" si="6"/>
        <v>15</v>
      </c>
      <c r="K18" s="201">
        <f t="shared" si="6"/>
        <v>0</v>
      </c>
      <c r="L18" s="200">
        <f t="shared" si="6"/>
        <v>-9</v>
      </c>
      <c r="M18" s="201">
        <f t="shared" si="6"/>
        <v>1</v>
      </c>
      <c r="N18" s="200">
        <f t="shared" si="6"/>
        <v>25</v>
      </c>
      <c r="O18" s="201">
        <f t="shared" si="6"/>
        <v>8</v>
      </c>
      <c r="P18" s="202">
        <f t="shared" si="6"/>
        <v>31</v>
      </c>
      <c r="Q18" s="197">
        <f t="shared" si="6"/>
        <v>1</v>
      </c>
      <c r="R18" s="199">
        <f t="shared" si="6"/>
        <v>-52</v>
      </c>
      <c r="S18" s="197">
        <f t="shared" si="6"/>
        <v>-9</v>
      </c>
      <c r="T18" s="199">
        <f t="shared" si="6"/>
        <v>49</v>
      </c>
      <c r="U18" s="197">
        <f t="shared" si="6"/>
        <v>21</v>
      </c>
      <c r="V18" s="199">
        <f t="shared" si="6"/>
        <v>-31</v>
      </c>
      <c r="W18" s="197">
        <f t="shared" si="6"/>
        <v>-5</v>
      </c>
      <c r="X18" s="199">
        <f t="shared" si="6"/>
        <v>14</v>
      </c>
      <c r="Y18" s="197">
        <f t="shared" si="6"/>
        <v>-14</v>
      </c>
      <c r="Z18" s="199">
        <f t="shared" si="6"/>
        <v>0</v>
      </c>
      <c r="AA18" s="197">
        <f t="shared" si="6"/>
        <v>16</v>
      </c>
      <c r="AB18" s="199">
        <f t="shared" si="6"/>
        <v>-20</v>
      </c>
      <c r="AC18" s="199">
        <f t="shared" si="6"/>
        <v>-7</v>
      </c>
      <c r="AD18" s="203"/>
      <c r="AE18" s="204"/>
      <c r="AF18" s="170"/>
      <c r="AG18" s="170"/>
    </row>
    <row r="19" spans="1:33" ht="19.5" customHeight="1">
      <c r="A19" s="159" t="s">
        <v>47</v>
      </c>
      <c r="B19" s="240" t="s">
        <v>64</v>
      </c>
      <c r="C19" s="240"/>
      <c r="D19" s="185">
        <v>15</v>
      </c>
      <c r="E19" s="186">
        <v>10</v>
      </c>
      <c r="F19" s="187">
        <v>33</v>
      </c>
      <c r="G19" s="188">
        <v>23</v>
      </c>
      <c r="H19" s="189">
        <v>29</v>
      </c>
      <c r="I19" s="186">
        <v>20</v>
      </c>
      <c r="J19" s="189">
        <v>49</v>
      </c>
      <c r="K19" s="190">
        <v>40</v>
      </c>
      <c r="L19" s="189">
        <v>87</v>
      </c>
      <c r="M19" s="191">
        <v>57</v>
      </c>
      <c r="N19" s="189">
        <v>6</v>
      </c>
      <c r="O19" s="190">
        <v>4</v>
      </c>
      <c r="P19" s="185">
        <v>13</v>
      </c>
      <c r="Q19" s="186">
        <v>9</v>
      </c>
      <c r="R19" s="190">
        <v>29</v>
      </c>
      <c r="S19" s="188">
        <v>18</v>
      </c>
      <c r="T19" s="185">
        <v>47</v>
      </c>
      <c r="U19" s="186">
        <v>34</v>
      </c>
      <c r="V19" s="190">
        <v>50</v>
      </c>
      <c r="W19" s="188">
        <v>38</v>
      </c>
      <c r="X19" s="185">
        <v>23</v>
      </c>
      <c r="Y19" s="186">
        <v>15</v>
      </c>
      <c r="Z19" s="185">
        <v>6</v>
      </c>
      <c r="AA19" s="186">
        <v>5</v>
      </c>
      <c r="AB19" s="190">
        <v>8</v>
      </c>
      <c r="AC19" s="188">
        <v>4</v>
      </c>
      <c r="AD19" s="192">
        <f>F19+H19+J19+L19+N19+P19+R19+T19+V19+X19+Z19+AB19</f>
        <v>380</v>
      </c>
      <c r="AE19" s="193">
        <f>G19+I19+K19+M19+O19+Q19+S19+U19+W19+Y19+AA19+AC19</f>
        <v>267</v>
      </c>
      <c r="AF19" s="170">
        <f>AB19+Z19+X19+V19+T19+R19</f>
        <v>163</v>
      </c>
      <c r="AG19" s="170">
        <f>AC19+AA19+Y19+W19+U19+S19</f>
        <v>114</v>
      </c>
    </row>
    <row r="20" spans="1:33" s="182" customFormat="1" ht="19.5" customHeight="1">
      <c r="A20" s="206"/>
      <c r="B20" s="241"/>
      <c r="C20" s="241"/>
      <c r="D20" s="196">
        <v>6</v>
      </c>
      <c r="E20" s="197">
        <v>3</v>
      </c>
      <c r="F20" s="198">
        <f aca="true" t="shared" si="7" ref="F20:AC20">F19-D19</f>
        <v>18</v>
      </c>
      <c r="G20" s="199">
        <f t="shared" si="7"/>
        <v>13</v>
      </c>
      <c r="H20" s="196">
        <f t="shared" si="7"/>
        <v>-4</v>
      </c>
      <c r="I20" s="197">
        <f t="shared" si="7"/>
        <v>-3</v>
      </c>
      <c r="J20" s="200">
        <f t="shared" si="7"/>
        <v>20</v>
      </c>
      <c r="K20" s="201">
        <f t="shared" si="7"/>
        <v>20</v>
      </c>
      <c r="L20" s="200">
        <f t="shared" si="7"/>
        <v>38</v>
      </c>
      <c r="M20" s="201">
        <f t="shared" si="7"/>
        <v>17</v>
      </c>
      <c r="N20" s="200">
        <f t="shared" si="7"/>
        <v>-81</v>
      </c>
      <c r="O20" s="201">
        <f t="shared" si="7"/>
        <v>-53</v>
      </c>
      <c r="P20" s="202">
        <f t="shared" si="7"/>
        <v>7</v>
      </c>
      <c r="Q20" s="197">
        <f t="shared" si="7"/>
        <v>5</v>
      </c>
      <c r="R20" s="199">
        <f t="shared" si="7"/>
        <v>16</v>
      </c>
      <c r="S20" s="197">
        <f t="shared" si="7"/>
        <v>9</v>
      </c>
      <c r="T20" s="199">
        <f t="shared" si="7"/>
        <v>18</v>
      </c>
      <c r="U20" s="197">
        <f t="shared" si="7"/>
        <v>16</v>
      </c>
      <c r="V20" s="199">
        <f t="shared" si="7"/>
        <v>3</v>
      </c>
      <c r="W20" s="197">
        <f t="shared" si="7"/>
        <v>4</v>
      </c>
      <c r="X20" s="199">
        <f t="shared" si="7"/>
        <v>-27</v>
      </c>
      <c r="Y20" s="197">
        <f t="shared" si="7"/>
        <v>-23</v>
      </c>
      <c r="Z20" s="199">
        <f t="shared" si="7"/>
        <v>-17</v>
      </c>
      <c r="AA20" s="197">
        <f t="shared" si="7"/>
        <v>-10</v>
      </c>
      <c r="AB20" s="199">
        <f t="shared" si="7"/>
        <v>2</v>
      </c>
      <c r="AC20" s="199">
        <f t="shared" si="7"/>
        <v>-1</v>
      </c>
      <c r="AD20" s="221"/>
      <c r="AE20" s="222"/>
      <c r="AF20" s="170"/>
      <c r="AG20" s="170"/>
    </row>
    <row r="21" spans="1:33" ht="19.5" customHeight="1">
      <c r="A21" s="159" t="s">
        <v>65</v>
      </c>
      <c r="B21" s="240" t="s">
        <v>66</v>
      </c>
      <c r="C21" s="240"/>
      <c r="D21" s="185">
        <v>60</v>
      </c>
      <c r="E21" s="186">
        <v>40</v>
      </c>
      <c r="F21" s="187">
        <v>27</v>
      </c>
      <c r="G21" s="188">
        <v>8</v>
      </c>
      <c r="H21" s="189">
        <v>34</v>
      </c>
      <c r="I21" s="186">
        <v>23</v>
      </c>
      <c r="J21" s="189">
        <v>51</v>
      </c>
      <c r="K21" s="190">
        <v>40</v>
      </c>
      <c r="L21" s="189">
        <v>33</v>
      </c>
      <c r="M21" s="191">
        <v>26</v>
      </c>
      <c r="N21" s="189">
        <v>8</v>
      </c>
      <c r="O21" s="190">
        <v>8</v>
      </c>
      <c r="P21" s="185">
        <v>6</v>
      </c>
      <c r="Q21" s="186">
        <v>6</v>
      </c>
      <c r="R21" s="190">
        <v>31</v>
      </c>
      <c r="S21" s="188">
        <v>22</v>
      </c>
      <c r="T21" s="185">
        <v>43</v>
      </c>
      <c r="U21" s="186">
        <v>37</v>
      </c>
      <c r="V21" s="190">
        <v>47</v>
      </c>
      <c r="W21" s="188">
        <v>33</v>
      </c>
      <c r="X21" s="185">
        <v>21</v>
      </c>
      <c r="Y21" s="186">
        <v>13</v>
      </c>
      <c r="Z21" s="185">
        <v>5</v>
      </c>
      <c r="AA21" s="186">
        <v>4</v>
      </c>
      <c r="AB21" s="190">
        <v>12</v>
      </c>
      <c r="AC21" s="188">
        <v>9</v>
      </c>
      <c r="AD21" s="192">
        <f>F21+H21+J21+L21+N21+P21+R21+T21+V21+X21+Z21+AB21</f>
        <v>318</v>
      </c>
      <c r="AE21" s="193">
        <f>G21+I21+K21+M21+O21+Q21+S21+U21+W21+Y21+AA21+AC21</f>
        <v>229</v>
      </c>
      <c r="AF21" s="170">
        <f>AB21+Z21+X21+V21+T21+R21</f>
        <v>159</v>
      </c>
      <c r="AG21" s="170">
        <f>AC21+AA21+Y21+W21+U21+S21</f>
        <v>118</v>
      </c>
    </row>
    <row r="22" spans="1:33" s="182" customFormat="1" ht="19.5" customHeight="1">
      <c r="A22" s="171"/>
      <c r="B22" s="242"/>
      <c r="C22" s="242"/>
      <c r="D22" s="243">
        <v>41</v>
      </c>
      <c r="E22" s="244">
        <v>27</v>
      </c>
      <c r="F22" s="245">
        <f aca="true" t="shared" si="8" ref="F22:AC22">F21-D21</f>
        <v>-33</v>
      </c>
      <c r="G22" s="246">
        <f t="shared" si="8"/>
        <v>-32</v>
      </c>
      <c r="H22" s="243">
        <f t="shared" si="8"/>
        <v>7</v>
      </c>
      <c r="I22" s="244">
        <f t="shared" si="8"/>
        <v>15</v>
      </c>
      <c r="J22" s="200">
        <f t="shared" si="8"/>
        <v>17</v>
      </c>
      <c r="K22" s="201">
        <f t="shared" si="8"/>
        <v>17</v>
      </c>
      <c r="L22" s="200">
        <f t="shared" si="8"/>
        <v>-18</v>
      </c>
      <c r="M22" s="201">
        <f t="shared" si="8"/>
        <v>-14</v>
      </c>
      <c r="N22" s="200">
        <f t="shared" si="8"/>
        <v>-25</v>
      </c>
      <c r="O22" s="201">
        <f t="shared" si="8"/>
        <v>-18</v>
      </c>
      <c r="P22" s="202">
        <f t="shared" si="8"/>
        <v>-2</v>
      </c>
      <c r="Q22" s="197">
        <f t="shared" si="8"/>
        <v>-2</v>
      </c>
      <c r="R22" s="199">
        <f t="shared" si="8"/>
        <v>25</v>
      </c>
      <c r="S22" s="197">
        <f t="shared" si="8"/>
        <v>16</v>
      </c>
      <c r="T22" s="199">
        <f t="shared" si="8"/>
        <v>12</v>
      </c>
      <c r="U22" s="197">
        <f t="shared" si="8"/>
        <v>15</v>
      </c>
      <c r="V22" s="199">
        <f t="shared" si="8"/>
        <v>4</v>
      </c>
      <c r="W22" s="197">
        <f t="shared" si="8"/>
        <v>-4</v>
      </c>
      <c r="X22" s="199">
        <f t="shared" si="8"/>
        <v>-26</v>
      </c>
      <c r="Y22" s="197">
        <f t="shared" si="8"/>
        <v>-20</v>
      </c>
      <c r="Z22" s="199">
        <f t="shared" si="8"/>
        <v>-16</v>
      </c>
      <c r="AA22" s="197">
        <f t="shared" si="8"/>
        <v>-9</v>
      </c>
      <c r="AB22" s="199">
        <f t="shared" si="8"/>
        <v>7</v>
      </c>
      <c r="AC22" s="199">
        <f t="shared" si="8"/>
        <v>5</v>
      </c>
      <c r="AD22" s="221"/>
      <c r="AE22" s="222"/>
      <c r="AF22" s="170"/>
      <c r="AG22" s="170"/>
    </row>
    <row r="23" spans="1:33" ht="19.5" customHeight="1">
      <c r="A23" s="159" t="s">
        <v>67</v>
      </c>
      <c r="B23" s="160" t="s">
        <v>68</v>
      </c>
      <c r="C23" s="236"/>
      <c r="D23" s="185">
        <v>28</v>
      </c>
      <c r="E23" s="186">
        <v>18</v>
      </c>
      <c r="F23" s="187">
        <v>43</v>
      </c>
      <c r="G23" s="188">
        <v>24</v>
      </c>
      <c r="H23" s="189">
        <v>42</v>
      </c>
      <c r="I23" s="186">
        <v>18</v>
      </c>
      <c r="J23" s="189">
        <v>34</v>
      </c>
      <c r="K23" s="190">
        <v>13</v>
      </c>
      <c r="L23" s="189">
        <v>27</v>
      </c>
      <c r="M23" s="191">
        <v>20</v>
      </c>
      <c r="N23" s="189">
        <v>29</v>
      </c>
      <c r="O23" s="190">
        <v>19</v>
      </c>
      <c r="P23" s="185">
        <v>39</v>
      </c>
      <c r="Q23" s="186">
        <v>18</v>
      </c>
      <c r="R23" s="190">
        <v>43</v>
      </c>
      <c r="S23" s="188">
        <v>30</v>
      </c>
      <c r="T23" s="185">
        <v>43</v>
      </c>
      <c r="U23" s="186">
        <v>34</v>
      </c>
      <c r="V23" s="190">
        <v>58</v>
      </c>
      <c r="W23" s="188">
        <v>38</v>
      </c>
      <c r="X23" s="185">
        <v>45</v>
      </c>
      <c r="Y23" s="186">
        <v>22</v>
      </c>
      <c r="Z23" s="185">
        <v>23</v>
      </c>
      <c r="AA23" s="186">
        <v>16</v>
      </c>
      <c r="AB23" s="190">
        <v>15</v>
      </c>
      <c r="AC23" s="188">
        <v>9</v>
      </c>
      <c r="AD23" s="192">
        <f>F23+H23+J23+L23+N23+P23+R23+T23+V23+X23+Z23+AB23</f>
        <v>441</v>
      </c>
      <c r="AE23" s="193">
        <f>G23+I23+K23+M23+O23+Q23+S23+U23+W23+Y23+AA23+AC23</f>
        <v>261</v>
      </c>
      <c r="AF23" s="170">
        <f>AB23+Z23+X23+V23+T23+R23</f>
        <v>227</v>
      </c>
      <c r="AG23" s="170">
        <f>AC23+AA23+Y23+W23+U23+S23</f>
        <v>149</v>
      </c>
    </row>
    <row r="24" spans="1:33" s="182" customFormat="1" ht="19.5" customHeight="1" thickBot="1">
      <c r="A24" s="247"/>
      <c r="B24" s="248"/>
      <c r="C24" s="248"/>
      <c r="D24" s="249">
        <v>10</v>
      </c>
      <c r="E24" s="250">
        <v>5</v>
      </c>
      <c r="F24" s="251">
        <f aca="true" t="shared" si="9" ref="F24:AC24">F23-D23</f>
        <v>15</v>
      </c>
      <c r="G24" s="252">
        <f t="shared" si="9"/>
        <v>6</v>
      </c>
      <c r="H24" s="249">
        <f t="shared" si="9"/>
        <v>-1</v>
      </c>
      <c r="I24" s="250">
        <f t="shared" si="9"/>
        <v>-6</v>
      </c>
      <c r="J24" s="253">
        <f t="shared" si="9"/>
        <v>-8</v>
      </c>
      <c r="K24" s="201">
        <f t="shared" si="9"/>
        <v>-5</v>
      </c>
      <c r="L24" s="253">
        <f t="shared" si="9"/>
        <v>-7</v>
      </c>
      <c r="M24" s="201">
        <f t="shared" si="9"/>
        <v>7</v>
      </c>
      <c r="N24" s="253">
        <f t="shared" si="9"/>
        <v>2</v>
      </c>
      <c r="O24" s="201">
        <f t="shared" si="9"/>
        <v>-1</v>
      </c>
      <c r="P24" s="202">
        <f t="shared" si="9"/>
        <v>10</v>
      </c>
      <c r="Q24" s="250">
        <f t="shared" si="9"/>
        <v>-1</v>
      </c>
      <c r="R24" s="252">
        <f t="shared" si="9"/>
        <v>4</v>
      </c>
      <c r="S24" s="250">
        <f t="shared" si="9"/>
        <v>12</v>
      </c>
      <c r="T24" s="252">
        <f t="shared" si="9"/>
        <v>0</v>
      </c>
      <c r="U24" s="250">
        <f t="shared" si="9"/>
        <v>4</v>
      </c>
      <c r="V24" s="252">
        <f t="shared" si="9"/>
        <v>15</v>
      </c>
      <c r="W24" s="250">
        <f t="shared" si="9"/>
        <v>4</v>
      </c>
      <c r="X24" s="252">
        <f t="shared" si="9"/>
        <v>-13</v>
      </c>
      <c r="Y24" s="250">
        <f t="shared" si="9"/>
        <v>-16</v>
      </c>
      <c r="Z24" s="252">
        <f t="shared" si="9"/>
        <v>-22</v>
      </c>
      <c r="AA24" s="250">
        <f t="shared" si="9"/>
        <v>-6</v>
      </c>
      <c r="AB24" s="252">
        <f t="shared" si="9"/>
        <v>-8</v>
      </c>
      <c r="AC24" s="252">
        <f t="shared" si="9"/>
        <v>-7</v>
      </c>
      <c r="AD24" s="254"/>
      <c r="AE24" s="255"/>
      <c r="AF24" s="170"/>
      <c r="AG24" s="170"/>
    </row>
    <row r="25" spans="1:33" s="182" customFormat="1" ht="24" customHeight="1">
      <c r="A25" s="256" t="s">
        <v>69</v>
      </c>
      <c r="B25" s="257" t="s">
        <v>52</v>
      </c>
      <c r="C25" s="258"/>
      <c r="D25" s="259">
        <v>684</v>
      </c>
      <c r="E25" s="260">
        <v>227</v>
      </c>
      <c r="F25" s="261">
        <f aca="true" t="shared" si="10" ref="F25:AE25">F4+F6+F8+F10+F13+F15+F17+F19+F21+F23</f>
        <v>794</v>
      </c>
      <c r="G25" s="262">
        <f t="shared" si="10"/>
        <v>322</v>
      </c>
      <c r="H25" s="261">
        <f t="shared" si="10"/>
        <v>547</v>
      </c>
      <c r="I25" s="260">
        <f t="shared" si="10"/>
        <v>252</v>
      </c>
      <c r="J25" s="259">
        <f t="shared" si="10"/>
        <v>597</v>
      </c>
      <c r="K25" s="260">
        <f t="shared" si="10"/>
        <v>307</v>
      </c>
      <c r="L25" s="261">
        <f t="shared" si="10"/>
        <v>557</v>
      </c>
      <c r="M25" s="260">
        <f t="shared" si="10"/>
        <v>284</v>
      </c>
      <c r="N25" s="261">
        <f t="shared" si="10"/>
        <v>785</v>
      </c>
      <c r="O25" s="260">
        <f t="shared" si="10"/>
        <v>418</v>
      </c>
      <c r="P25" s="261">
        <f t="shared" si="10"/>
        <v>898</v>
      </c>
      <c r="Q25" s="260">
        <f t="shared" si="10"/>
        <v>479</v>
      </c>
      <c r="R25" s="261">
        <f t="shared" si="10"/>
        <v>967</v>
      </c>
      <c r="S25" s="260">
        <f t="shared" si="10"/>
        <v>536</v>
      </c>
      <c r="T25" s="261">
        <f t="shared" si="10"/>
        <v>793</v>
      </c>
      <c r="U25" s="260">
        <f t="shared" si="10"/>
        <v>422</v>
      </c>
      <c r="V25" s="261">
        <f t="shared" si="10"/>
        <v>897</v>
      </c>
      <c r="W25" s="260">
        <f t="shared" si="10"/>
        <v>439</v>
      </c>
      <c r="X25" s="261">
        <f t="shared" si="10"/>
        <v>774</v>
      </c>
      <c r="Y25" s="260">
        <f t="shared" si="10"/>
        <v>338</v>
      </c>
      <c r="Z25" s="261">
        <f t="shared" si="10"/>
        <v>539</v>
      </c>
      <c r="AA25" s="260">
        <f t="shared" si="10"/>
        <v>202</v>
      </c>
      <c r="AB25" s="260">
        <f t="shared" si="10"/>
        <v>507</v>
      </c>
      <c r="AC25" s="260">
        <f t="shared" si="10"/>
        <v>205</v>
      </c>
      <c r="AD25" s="263">
        <f t="shared" si="10"/>
        <v>8655</v>
      </c>
      <c r="AE25" s="264">
        <f t="shared" si="10"/>
        <v>4204</v>
      </c>
      <c r="AF25" s="170">
        <f>AB25+Z25+X25+V25+T25+R25</f>
        <v>4477</v>
      </c>
      <c r="AG25" s="170">
        <f>AC25+AA25+Y25+W25+U25+S25</f>
        <v>2142</v>
      </c>
    </row>
    <row r="26" spans="1:33" s="182" customFormat="1" ht="19.5" customHeight="1" thickBot="1">
      <c r="A26" s="265"/>
      <c r="B26" s="266"/>
      <c r="C26" s="267"/>
      <c r="D26" s="268">
        <v>-10</v>
      </c>
      <c r="E26" s="269">
        <v>-41</v>
      </c>
      <c r="F26" s="270">
        <f aca="true" t="shared" si="11" ref="F26:AC26">F25-D25</f>
        <v>110</v>
      </c>
      <c r="G26" s="271">
        <f t="shared" si="11"/>
        <v>95</v>
      </c>
      <c r="H26" s="270">
        <f t="shared" si="11"/>
        <v>-247</v>
      </c>
      <c r="I26" s="269">
        <f t="shared" si="11"/>
        <v>-70</v>
      </c>
      <c r="J26" s="272">
        <f t="shared" si="11"/>
        <v>50</v>
      </c>
      <c r="K26" s="269">
        <f t="shared" si="11"/>
        <v>55</v>
      </c>
      <c r="L26" s="270">
        <f t="shared" si="11"/>
        <v>-40</v>
      </c>
      <c r="M26" s="269">
        <f t="shared" si="11"/>
        <v>-23</v>
      </c>
      <c r="N26" s="270">
        <f t="shared" si="11"/>
        <v>228</v>
      </c>
      <c r="O26" s="269">
        <f t="shared" si="11"/>
        <v>134</v>
      </c>
      <c r="P26" s="270">
        <f t="shared" si="11"/>
        <v>113</v>
      </c>
      <c r="Q26" s="269">
        <f t="shared" si="11"/>
        <v>61</v>
      </c>
      <c r="R26" s="270">
        <f t="shared" si="11"/>
        <v>69</v>
      </c>
      <c r="S26" s="269">
        <f t="shared" si="11"/>
        <v>57</v>
      </c>
      <c r="T26" s="270">
        <f t="shared" si="11"/>
        <v>-174</v>
      </c>
      <c r="U26" s="269">
        <f t="shared" si="11"/>
        <v>-114</v>
      </c>
      <c r="V26" s="270">
        <f t="shared" si="11"/>
        <v>104</v>
      </c>
      <c r="W26" s="269">
        <f t="shared" si="11"/>
        <v>17</v>
      </c>
      <c r="X26" s="270">
        <f t="shared" si="11"/>
        <v>-123</v>
      </c>
      <c r="Y26" s="269">
        <f t="shared" si="11"/>
        <v>-101</v>
      </c>
      <c r="Z26" s="270">
        <f t="shared" si="11"/>
        <v>-235</v>
      </c>
      <c r="AA26" s="269">
        <f t="shared" si="11"/>
        <v>-136</v>
      </c>
      <c r="AB26" s="270">
        <f t="shared" si="11"/>
        <v>-32</v>
      </c>
      <c r="AC26" s="271">
        <f t="shared" si="11"/>
        <v>3</v>
      </c>
      <c r="AD26" s="273"/>
      <c r="AE26" s="274"/>
      <c r="AF26" s="170"/>
      <c r="AG26" s="170"/>
    </row>
    <row r="27" spans="1:33" s="182" customFormat="1" ht="15.75">
      <c r="A27" s="265"/>
      <c r="B27" s="275" t="s">
        <v>56</v>
      </c>
      <c r="C27" s="276" t="s">
        <v>70</v>
      </c>
      <c r="D27" s="277">
        <v>211</v>
      </c>
      <c r="E27" s="278">
        <v>52</v>
      </c>
      <c r="F27" s="279">
        <v>242</v>
      </c>
      <c r="G27" s="280">
        <v>97</v>
      </c>
      <c r="H27" s="277">
        <v>164</v>
      </c>
      <c r="I27" s="281">
        <v>65</v>
      </c>
      <c r="J27" s="279">
        <v>134</v>
      </c>
      <c r="K27" s="282">
        <v>62</v>
      </c>
      <c r="L27" s="277">
        <v>156</v>
      </c>
      <c r="M27" s="281">
        <v>74</v>
      </c>
      <c r="N27" s="279">
        <v>170</v>
      </c>
      <c r="O27" s="282">
        <v>68</v>
      </c>
      <c r="P27" s="277">
        <v>256</v>
      </c>
      <c r="Q27" s="281">
        <v>143</v>
      </c>
      <c r="R27" s="282">
        <v>297</v>
      </c>
      <c r="S27" s="280">
        <v>167</v>
      </c>
      <c r="T27" s="277">
        <v>163</v>
      </c>
      <c r="U27" s="281">
        <v>87</v>
      </c>
      <c r="V27" s="282">
        <v>158</v>
      </c>
      <c r="W27" s="280">
        <v>88</v>
      </c>
      <c r="X27" s="277">
        <v>224</v>
      </c>
      <c r="Y27" s="281">
        <v>98</v>
      </c>
      <c r="Z27" s="283">
        <v>138</v>
      </c>
      <c r="AA27" s="278">
        <v>49</v>
      </c>
      <c r="AB27" s="282">
        <v>133</v>
      </c>
      <c r="AC27" s="280">
        <v>48</v>
      </c>
      <c r="AD27" s="203">
        <f aca="true" t="shared" si="12" ref="AD27:AE33">F27+H27+J27+L27+N27+P27+R27+T27+V27+X27+Z27+AB27</f>
        <v>2235</v>
      </c>
      <c r="AE27" s="204">
        <f t="shared" si="12"/>
        <v>1046</v>
      </c>
      <c r="AF27" s="170">
        <f aca="true" t="shared" si="13" ref="AF27:AG33">AB27+Z27+X27+V27+T27+R27</f>
        <v>1113</v>
      </c>
      <c r="AG27" s="170">
        <f t="shared" si="13"/>
        <v>537</v>
      </c>
    </row>
    <row r="28" spans="1:33" s="182" customFormat="1" ht="15.75">
      <c r="A28" s="265"/>
      <c r="B28" s="275"/>
      <c r="C28" s="284" t="s">
        <v>71</v>
      </c>
      <c r="D28" s="285">
        <v>12</v>
      </c>
      <c r="E28" s="286">
        <v>5</v>
      </c>
      <c r="F28" s="287">
        <v>64</v>
      </c>
      <c r="G28" s="288">
        <v>25</v>
      </c>
      <c r="H28" s="285">
        <v>57</v>
      </c>
      <c r="I28" s="289">
        <v>28</v>
      </c>
      <c r="J28" s="287">
        <v>84</v>
      </c>
      <c r="K28" s="290">
        <v>44</v>
      </c>
      <c r="L28" s="285">
        <v>43</v>
      </c>
      <c r="M28" s="289">
        <v>15</v>
      </c>
      <c r="N28" s="287">
        <v>152</v>
      </c>
      <c r="O28" s="290">
        <v>99</v>
      </c>
      <c r="P28" s="285">
        <v>138</v>
      </c>
      <c r="Q28" s="289">
        <v>82</v>
      </c>
      <c r="R28" s="287">
        <v>145</v>
      </c>
      <c r="S28" s="290">
        <v>88</v>
      </c>
      <c r="T28" s="285">
        <v>140</v>
      </c>
      <c r="U28" s="289">
        <v>85</v>
      </c>
      <c r="V28" s="287">
        <v>205</v>
      </c>
      <c r="W28" s="290">
        <v>92</v>
      </c>
      <c r="X28" s="285">
        <v>106</v>
      </c>
      <c r="Y28" s="289">
        <v>46</v>
      </c>
      <c r="Z28" s="291">
        <v>67</v>
      </c>
      <c r="AA28" s="278">
        <v>35</v>
      </c>
      <c r="AB28" s="290">
        <v>34</v>
      </c>
      <c r="AC28" s="288">
        <v>13</v>
      </c>
      <c r="AD28" s="168">
        <f t="shared" si="12"/>
        <v>1235</v>
      </c>
      <c r="AE28" s="169">
        <f t="shared" si="12"/>
        <v>652</v>
      </c>
      <c r="AF28" s="170">
        <f t="shared" si="13"/>
        <v>697</v>
      </c>
      <c r="AG28" s="170">
        <f t="shared" si="13"/>
        <v>359</v>
      </c>
    </row>
    <row r="29" spans="1:33" ht="15.75">
      <c r="A29" s="265"/>
      <c r="B29" s="275"/>
      <c r="C29" s="292" t="s">
        <v>72</v>
      </c>
      <c r="D29" s="277">
        <v>87</v>
      </c>
      <c r="E29" s="278">
        <v>54</v>
      </c>
      <c r="F29" s="279">
        <v>113</v>
      </c>
      <c r="G29" s="280">
        <v>57</v>
      </c>
      <c r="H29" s="277">
        <v>117</v>
      </c>
      <c r="I29" s="281">
        <v>63</v>
      </c>
      <c r="J29" s="279">
        <v>153</v>
      </c>
      <c r="K29" s="282">
        <v>92</v>
      </c>
      <c r="L29" s="277">
        <v>152</v>
      </c>
      <c r="M29" s="281">
        <v>89</v>
      </c>
      <c r="N29" s="279">
        <v>160</v>
      </c>
      <c r="O29" s="282">
        <v>104</v>
      </c>
      <c r="P29" s="277">
        <v>160</v>
      </c>
      <c r="Q29" s="278">
        <v>95</v>
      </c>
      <c r="R29" s="279">
        <v>176</v>
      </c>
      <c r="S29" s="280">
        <v>101</v>
      </c>
      <c r="T29" s="277">
        <v>206</v>
      </c>
      <c r="U29" s="278">
        <v>140</v>
      </c>
      <c r="V29" s="279">
        <v>193</v>
      </c>
      <c r="W29" s="280">
        <v>111</v>
      </c>
      <c r="X29" s="277">
        <v>153</v>
      </c>
      <c r="Y29" s="278">
        <v>76</v>
      </c>
      <c r="Z29" s="277">
        <v>73</v>
      </c>
      <c r="AA29" s="278">
        <v>32</v>
      </c>
      <c r="AB29" s="282">
        <v>60</v>
      </c>
      <c r="AC29" s="280">
        <v>31</v>
      </c>
      <c r="AD29" s="293">
        <f t="shared" si="12"/>
        <v>1716</v>
      </c>
      <c r="AE29" s="294">
        <f t="shared" si="12"/>
        <v>991</v>
      </c>
      <c r="AF29" s="170">
        <f t="shared" si="13"/>
        <v>861</v>
      </c>
      <c r="AG29" s="170">
        <f t="shared" si="13"/>
        <v>491</v>
      </c>
    </row>
    <row r="30" spans="1:33" ht="15.75">
      <c r="A30" s="265"/>
      <c r="B30" s="275"/>
      <c r="C30" s="276" t="s">
        <v>73</v>
      </c>
      <c r="D30" s="295">
        <v>597</v>
      </c>
      <c r="E30" s="296">
        <v>173</v>
      </c>
      <c r="F30" s="297">
        <v>681</v>
      </c>
      <c r="G30" s="298">
        <v>265</v>
      </c>
      <c r="H30" s="295">
        <v>430</v>
      </c>
      <c r="I30" s="299">
        <v>189</v>
      </c>
      <c r="J30" s="297">
        <v>444</v>
      </c>
      <c r="K30" s="300">
        <v>215</v>
      </c>
      <c r="L30" s="295">
        <v>405</v>
      </c>
      <c r="M30" s="299">
        <v>195</v>
      </c>
      <c r="N30" s="297">
        <v>625</v>
      </c>
      <c r="O30" s="300">
        <v>314</v>
      </c>
      <c r="P30" s="295">
        <v>738</v>
      </c>
      <c r="Q30" s="299">
        <v>384</v>
      </c>
      <c r="R30" s="297">
        <v>791</v>
      </c>
      <c r="S30" s="300">
        <v>435</v>
      </c>
      <c r="T30" s="295">
        <v>587</v>
      </c>
      <c r="U30" s="299">
        <v>282</v>
      </c>
      <c r="V30" s="297">
        <v>704</v>
      </c>
      <c r="W30" s="300">
        <v>328</v>
      </c>
      <c r="X30" s="295">
        <v>621</v>
      </c>
      <c r="Y30" s="299">
        <v>262</v>
      </c>
      <c r="Z30" s="295">
        <v>466</v>
      </c>
      <c r="AA30" s="299">
        <v>170</v>
      </c>
      <c r="AB30" s="300">
        <v>447</v>
      </c>
      <c r="AC30" s="298">
        <v>174</v>
      </c>
      <c r="AD30" s="203">
        <f t="shared" si="12"/>
        <v>6939</v>
      </c>
      <c r="AE30" s="204">
        <f t="shared" si="12"/>
        <v>3213</v>
      </c>
      <c r="AF30" s="145">
        <f t="shared" si="13"/>
        <v>3616</v>
      </c>
      <c r="AG30" s="145">
        <f t="shared" si="13"/>
        <v>1651</v>
      </c>
    </row>
    <row r="31" spans="1:33" ht="15.75">
      <c r="A31" s="265"/>
      <c r="B31" s="275"/>
      <c r="C31" s="292" t="s">
        <v>74</v>
      </c>
      <c r="D31" s="277">
        <v>36</v>
      </c>
      <c r="E31" s="280">
        <v>9</v>
      </c>
      <c r="F31" s="277">
        <v>40</v>
      </c>
      <c r="G31" s="280">
        <v>17</v>
      </c>
      <c r="H31" s="277">
        <v>34</v>
      </c>
      <c r="I31" s="281">
        <v>17</v>
      </c>
      <c r="J31" s="279">
        <v>51</v>
      </c>
      <c r="K31" s="282">
        <v>29</v>
      </c>
      <c r="L31" s="277">
        <v>43</v>
      </c>
      <c r="M31" s="281">
        <v>22</v>
      </c>
      <c r="N31" s="279">
        <v>55</v>
      </c>
      <c r="O31" s="282">
        <v>24</v>
      </c>
      <c r="P31" s="277">
        <v>84</v>
      </c>
      <c r="Q31" s="278">
        <v>58</v>
      </c>
      <c r="R31" s="279">
        <v>35</v>
      </c>
      <c r="S31" s="280">
        <v>23</v>
      </c>
      <c r="T31" s="277">
        <v>37</v>
      </c>
      <c r="U31" s="278">
        <v>23</v>
      </c>
      <c r="V31" s="279">
        <v>40</v>
      </c>
      <c r="W31" s="280">
        <v>29</v>
      </c>
      <c r="X31" s="277">
        <v>88</v>
      </c>
      <c r="Y31" s="278">
        <v>58</v>
      </c>
      <c r="Z31" s="277">
        <v>32</v>
      </c>
      <c r="AA31" s="278">
        <v>18</v>
      </c>
      <c r="AB31" s="282">
        <v>28</v>
      </c>
      <c r="AC31" s="280">
        <v>14</v>
      </c>
      <c r="AD31" s="293">
        <f t="shared" si="12"/>
        <v>567</v>
      </c>
      <c r="AE31" s="294">
        <f t="shared" si="12"/>
        <v>332</v>
      </c>
      <c r="AF31" s="145">
        <f t="shared" si="13"/>
        <v>260</v>
      </c>
      <c r="AG31" s="145">
        <f t="shared" si="13"/>
        <v>165</v>
      </c>
    </row>
    <row r="32" spans="1:33" ht="15.75">
      <c r="A32" s="265"/>
      <c r="B32" s="275"/>
      <c r="C32" s="301" t="s">
        <v>75</v>
      </c>
      <c r="D32" s="285">
        <v>65</v>
      </c>
      <c r="E32" s="302">
        <v>31</v>
      </c>
      <c r="F32" s="303">
        <v>82</v>
      </c>
      <c r="G32" s="302">
        <v>45</v>
      </c>
      <c r="H32" s="285">
        <v>68</v>
      </c>
      <c r="I32" s="304">
        <v>38</v>
      </c>
      <c r="J32" s="305">
        <v>97</v>
      </c>
      <c r="K32" s="306">
        <v>63</v>
      </c>
      <c r="L32" s="303">
        <v>88</v>
      </c>
      <c r="M32" s="304">
        <v>49</v>
      </c>
      <c r="N32" s="305">
        <v>158</v>
      </c>
      <c r="O32" s="306">
        <v>103</v>
      </c>
      <c r="P32" s="303">
        <v>127</v>
      </c>
      <c r="Q32" s="304">
        <v>84</v>
      </c>
      <c r="R32" s="305">
        <v>127</v>
      </c>
      <c r="S32" s="306">
        <v>77</v>
      </c>
      <c r="T32" s="303">
        <v>130</v>
      </c>
      <c r="U32" s="304">
        <v>87</v>
      </c>
      <c r="V32" s="305">
        <v>175</v>
      </c>
      <c r="W32" s="306">
        <v>93</v>
      </c>
      <c r="X32" s="303">
        <v>89</v>
      </c>
      <c r="Y32" s="304">
        <v>44</v>
      </c>
      <c r="Z32" s="303">
        <v>44</v>
      </c>
      <c r="AA32" s="304">
        <v>22</v>
      </c>
      <c r="AB32" s="306">
        <v>38</v>
      </c>
      <c r="AC32" s="302">
        <v>14</v>
      </c>
      <c r="AD32" s="221">
        <f t="shared" si="12"/>
        <v>1223</v>
      </c>
      <c r="AE32" s="222">
        <f t="shared" si="12"/>
        <v>719</v>
      </c>
      <c r="AF32" s="145">
        <f t="shared" si="13"/>
        <v>603</v>
      </c>
      <c r="AG32" s="145">
        <f t="shared" si="13"/>
        <v>337</v>
      </c>
    </row>
    <row r="33" spans="1:33" ht="16.5" thickBot="1">
      <c r="A33" s="307"/>
      <c r="B33" s="308"/>
      <c r="C33" s="309" t="s">
        <v>76</v>
      </c>
      <c r="D33" s="310">
        <v>3</v>
      </c>
      <c r="E33" s="311">
        <v>0</v>
      </c>
      <c r="F33" s="310">
        <v>8</v>
      </c>
      <c r="G33" s="311">
        <v>2</v>
      </c>
      <c r="H33" s="310">
        <v>0</v>
      </c>
      <c r="I33" s="311">
        <v>0</v>
      </c>
      <c r="J33" s="310">
        <v>5</v>
      </c>
      <c r="K33" s="311">
        <v>2</v>
      </c>
      <c r="L33" s="310">
        <v>7</v>
      </c>
      <c r="M33" s="311">
        <v>6</v>
      </c>
      <c r="N33" s="310">
        <v>9</v>
      </c>
      <c r="O33" s="311">
        <v>3</v>
      </c>
      <c r="P33" s="310">
        <v>18</v>
      </c>
      <c r="Q33" s="311">
        <v>4</v>
      </c>
      <c r="R33" s="310">
        <v>22</v>
      </c>
      <c r="S33" s="311">
        <v>13</v>
      </c>
      <c r="T33" s="310">
        <v>20</v>
      </c>
      <c r="U33" s="311">
        <v>12</v>
      </c>
      <c r="V33" s="310">
        <v>13</v>
      </c>
      <c r="W33" s="311">
        <v>7</v>
      </c>
      <c r="X33" s="310">
        <v>20</v>
      </c>
      <c r="Y33" s="311">
        <v>3</v>
      </c>
      <c r="Z33" s="310">
        <v>17</v>
      </c>
      <c r="AA33" s="311">
        <v>5</v>
      </c>
      <c r="AB33" s="310">
        <v>9</v>
      </c>
      <c r="AC33" s="311">
        <v>5</v>
      </c>
      <c r="AD33" s="312">
        <f t="shared" si="12"/>
        <v>148</v>
      </c>
      <c r="AE33" s="313">
        <f t="shared" si="12"/>
        <v>62</v>
      </c>
      <c r="AF33" s="145">
        <f t="shared" si="13"/>
        <v>101</v>
      </c>
      <c r="AG33" s="145">
        <f t="shared" si="13"/>
        <v>45</v>
      </c>
    </row>
  </sheetData>
  <mergeCells count="40">
    <mergeCell ref="A2:A3"/>
    <mergeCell ref="N2:O2"/>
    <mergeCell ref="C6:C7"/>
    <mergeCell ref="B6:B9"/>
    <mergeCell ref="B2:C3"/>
    <mergeCell ref="A1:AD1"/>
    <mergeCell ref="A10:A12"/>
    <mergeCell ref="B4:C5"/>
    <mergeCell ref="D2:E2"/>
    <mergeCell ref="F2:G2"/>
    <mergeCell ref="H2:I2"/>
    <mergeCell ref="J2:K2"/>
    <mergeCell ref="R2:S2"/>
    <mergeCell ref="P2:Q2"/>
    <mergeCell ref="B10:C11"/>
    <mergeCell ref="B25:C26"/>
    <mergeCell ref="B21:C22"/>
    <mergeCell ref="A21:A22"/>
    <mergeCell ref="A19:A20"/>
    <mergeCell ref="B19:C20"/>
    <mergeCell ref="A23:A24"/>
    <mergeCell ref="B23:C24"/>
    <mergeCell ref="A25:A33"/>
    <mergeCell ref="B27:B33"/>
    <mergeCell ref="B15:C16"/>
    <mergeCell ref="A17:A18"/>
    <mergeCell ref="B17:C18"/>
    <mergeCell ref="A13:A14"/>
    <mergeCell ref="B13:C14"/>
    <mergeCell ref="A15:A16"/>
    <mergeCell ref="AD2:AD3"/>
    <mergeCell ref="AE2:AE3"/>
    <mergeCell ref="A4:A9"/>
    <mergeCell ref="C8:C9"/>
    <mergeCell ref="X2:Y2"/>
    <mergeCell ref="AB2:AC2"/>
    <mergeCell ref="Z2:AA2"/>
    <mergeCell ref="T2:U2"/>
    <mergeCell ref="V2:W2"/>
    <mergeCell ref="L2:M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="70" zoomScaleNormal="70" workbookViewId="0" topLeftCell="B1">
      <selection activeCell="F51" sqref="F51"/>
    </sheetView>
  </sheetViews>
  <sheetFormatPr defaultColWidth="9.00390625" defaultRowHeight="12.75"/>
  <cols>
    <col min="1" max="1" width="3.625" style="315" customWidth="1"/>
    <col min="2" max="2" width="4.125" style="315" customWidth="1"/>
    <col min="3" max="3" width="31.75390625" style="315" customWidth="1"/>
    <col min="4" max="23" width="6.00390625" style="315" customWidth="1"/>
    <col min="24" max="24" width="7.375" style="315" customWidth="1"/>
    <col min="25" max="29" width="6.00390625" style="315" customWidth="1"/>
    <col min="30" max="30" width="9.25390625" style="315" bestFit="1" customWidth="1"/>
    <col min="31" max="16384" width="9.125" style="315" customWidth="1"/>
  </cols>
  <sheetData>
    <row r="1" spans="1:31" ht="39.75" customHeight="1" thickBot="1">
      <c r="A1" s="314" t="s">
        <v>77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</row>
    <row r="2" spans="1:31" ht="28.5" customHeight="1">
      <c r="A2" s="316" t="s">
        <v>1</v>
      </c>
      <c r="B2" s="317"/>
      <c r="C2" s="317"/>
      <c r="D2" s="318" t="s">
        <v>78</v>
      </c>
      <c r="E2" s="319"/>
      <c r="F2" s="320" t="s">
        <v>3</v>
      </c>
      <c r="G2" s="321"/>
      <c r="H2" s="318" t="s">
        <v>4</v>
      </c>
      <c r="I2" s="319"/>
      <c r="J2" s="320" t="s">
        <v>5</v>
      </c>
      <c r="K2" s="321"/>
      <c r="L2" s="318" t="s">
        <v>6</v>
      </c>
      <c r="M2" s="319"/>
      <c r="N2" s="320" t="s">
        <v>7</v>
      </c>
      <c r="O2" s="321"/>
      <c r="P2" s="318" t="s">
        <v>8</v>
      </c>
      <c r="Q2" s="319"/>
      <c r="R2" s="320" t="s">
        <v>9</v>
      </c>
      <c r="S2" s="321"/>
      <c r="T2" s="318" t="s">
        <v>10</v>
      </c>
      <c r="U2" s="319"/>
      <c r="V2" s="320" t="s">
        <v>11</v>
      </c>
      <c r="W2" s="321"/>
      <c r="X2" s="318" t="s">
        <v>12</v>
      </c>
      <c r="Y2" s="319"/>
      <c r="Z2" s="320" t="s">
        <v>13</v>
      </c>
      <c r="AA2" s="321"/>
      <c r="AB2" s="318" t="s">
        <v>14</v>
      </c>
      <c r="AC2" s="319"/>
      <c r="AD2" s="322" t="s">
        <v>52</v>
      </c>
      <c r="AE2" s="323" t="s">
        <v>54</v>
      </c>
    </row>
    <row r="3" spans="1:31" ht="14.25" customHeight="1" thickBot="1">
      <c r="A3" s="324"/>
      <c r="B3" s="325"/>
      <c r="C3" s="325"/>
      <c r="D3" s="326" t="s">
        <v>15</v>
      </c>
      <c r="E3" s="327" t="s">
        <v>54</v>
      </c>
      <c r="F3" s="328" t="s">
        <v>15</v>
      </c>
      <c r="G3" s="329" t="s">
        <v>54</v>
      </c>
      <c r="H3" s="326" t="s">
        <v>15</v>
      </c>
      <c r="I3" s="327" t="s">
        <v>54</v>
      </c>
      <c r="J3" s="328" t="s">
        <v>15</v>
      </c>
      <c r="K3" s="329" t="s">
        <v>54</v>
      </c>
      <c r="L3" s="326" t="s">
        <v>15</v>
      </c>
      <c r="M3" s="327" t="s">
        <v>54</v>
      </c>
      <c r="N3" s="328" t="s">
        <v>15</v>
      </c>
      <c r="O3" s="329" t="s">
        <v>54</v>
      </c>
      <c r="P3" s="326" t="s">
        <v>15</v>
      </c>
      <c r="Q3" s="327" t="s">
        <v>54</v>
      </c>
      <c r="R3" s="328" t="s">
        <v>15</v>
      </c>
      <c r="S3" s="329" t="s">
        <v>54</v>
      </c>
      <c r="T3" s="326" t="s">
        <v>15</v>
      </c>
      <c r="U3" s="327" t="s">
        <v>54</v>
      </c>
      <c r="V3" s="328" t="s">
        <v>15</v>
      </c>
      <c r="W3" s="329" t="s">
        <v>54</v>
      </c>
      <c r="X3" s="326" t="s">
        <v>15</v>
      </c>
      <c r="Y3" s="327" t="s">
        <v>54</v>
      </c>
      <c r="Z3" s="328" t="s">
        <v>15</v>
      </c>
      <c r="AA3" s="329" t="s">
        <v>54</v>
      </c>
      <c r="AB3" s="326" t="s">
        <v>15</v>
      </c>
      <c r="AC3" s="327" t="s">
        <v>54</v>
      </c>
      <c r="AD3" s="330"/>
      <c r="AE3" s="331"/>
    </row>
    <row r="4" spans="1:31" ht="24" customHeight="1">
      <c r="A4" s="332" t="s">
        <v>16</v>
      </c>
      <c r="B4" s="333" t="s">
        <v>79</v>
      </c>
      <c r="C4" s="333"/>
      <c r="D4" s="334">
        <v>349</v>
      </c>
      <c r="E4" s="335">
        <v>202</v>
      </c>
      <c r="F4" s="336">
        <v>460</v>
      </c>
      <c r="G4" s="337">
        <v>261</v>
      </c>
      <c r="H4" s="338">
        <v>616</v>
      </c>
      <c r="I4" s="339">
        <v>338</v>
      </c>
      <c r="J4" s="336">
        <v>532</v>
      </c>
      <c r="K4" s="337">
        <v>238</v>
      </c>
      <c r="L4" s="334">
        <v>573</v>
      </c>
      <c r="M4" s="335">
        <v>190</v>
      </c>
      <c r="N4" s="336">
        <v>460</v>
      </c>
      <c r="O4" s="337">
        <v>187</v>
      </c>
      <c r="P4" s="340">
        <v>441</v>
      </c>
      <c r="Q4" s="339">
        <v>168</v>
      </c>
      <c r="R4" s="341">
        <v>339</v>
      </c>
      <c r="S4" s="339">
        <v>115</v>
      </c>
      <c r="T4" s="340">
        <v>385</v>
      </c>
      <c r="U4" s="339">
        <v>208</v>
      </c>
      <c r="V4" s="341">
        <v>609</v>
      </c>
      <c r="W4" s="339">
        <v>354</v>
      </c>
      <c r="X4" s="340">
        <v>630</v>
      </c>
      <c r="Y4" s="339">
        <v>353</v>
      </c>
      <c r="Z4" s="341">
        <v>530</v>
      </c>
      <c r="AA4" s="339">
        <v>312</v>
      </c>
      <c r="AB4" s="340">
        <v>334</v>
      </c>
      <c r="AC4" s="339">
        <v>190</v>
      </c>
      <c r="AD4" s="342">
        <f>F4+H4+J4+L4+N4+P4+R4+T4+V4+X4+Z4+AB4</f>
        <v>5909</v>
      </c>
      <c r="AE4" s="343">
        <f>G4+I4+K4+M4+O4+Q4+S4+U4+W4+Y4+AA4+AC4</f>
        <v>2914</v>
      </c>
    </row>
    <row r="5" spans="1:31" ht="12.75" customHeight="1">
      <c r="A5" s="171"/>
      <c r="B5" s="344" t="s">
        <v>18</v>
      </c>
      <c r="C5" s="344"/>
      <c r="D5" s="345">
        <v>-96</v>
      </c>
      <c r="E5" s="346">
        <v>-18</v>
      </c>
      <c r="F5" s="347">
        <f aca="true" t="shared" si="0" ref="F5:AC5">F4-D4</f>
        <v>111</v>
      </c>
      <c r="G5" s="348">
        <f t="shared" si="0"/>
        <v>59</v>
      </c>
      <c r="H5" s="349">
        <f t="shared" si="0"/>
        <v>156</v>
      </c>
      <c r="I5" s="346">
        <f t="shared" si="0"/>
        <v>77</v>
      </c>
      <c r="J5" s="345">
        <f t="shared" si="0"/>
        <v>-84</v>
      </c>
      <c r="K5" s="350">
        <f t="shared" si="0"/>
        <v>-100</v>
      </c>
      <c r="L5" s="345">
        <f t="shared" si="0"/>
        <v>41</v>
      </c>
      <c r="M5" s="350">
        <f t="shared" si="0"/>
        <v>-48</v>
      </c>
      <c r="N5" s="345">
        <f t="shared" si="0"/>
        <v>-113</v>
      </c>
      <c r="O5" s="350">
        <f t="shared" si="0"/>
        <v>-3</v>
      </c>
      <c r="P5" s="351">
        <f t="shared" si="0"/>
        <v>-19</v>
      </c>
      <c r="Q5" s="346">
        <f t="shared" si="0"/>
        <v>-19</v>
      </c>
      <c r="R5" s="348">
        <f t="shared" si="0"/>
        <v>-102</v>
      </c>
      <c r="S5" s="346">
        <f t="shared" si="0"/>
        <v>-53</v>
      </c>
      <c r="T5" s="348">
        <f t="shared" si="0"/>
        <v>46</v>
      </c>
      <c r="U5" s="346">
        <f t="shared" si="0"/>
        <v>93</v>
      </c>
      <c r="V5" s="348">
        <f t="shared" si="0"/>
        <v>224</v>
      </c>
      <c r="W5" s="346">
        <f t="shared" si="0"/>
        <v>146</v>
      </c>
      <c r="X5" s="348">
        <f t="shared" si="0"/>
        <v>21</v>
      </c>
      <c r="Y5" s="346">
        <f t="shared" si="0"/>
        <v>-1</v>
      </c>
      <c r="Z5" s="348">
        <f t="shared" si="0"/>
        <v>-100</v>
      </c>
      <c r="AA5" s="346">
        <f t="shared" si="0"/>
        <v>-41</v>
      </c>
      <c r="AB5" s="348">
        <f t="shared" si="0"/>
        <v>-196</v>
      </c>
      <c r="AC5" s="346">
        <f t="shared" si="0"/>
        <v>-122</v>
      </c>
      <c r="AD5" s="352"/>
      <c r="AE5" s="353"/>
    </row>
    <row r="6" spans="1:31" ht="24" customHeight="1">
      <c r="A6" s="171"/>
      <c r="B6" s="354" t="s">
        <v>56</v>
      </c>
      <c r="C6" s="355" t="s">
        <v>80</v>
      </c>
      <c r="D6" s="356">
        <v>316</v>
      </c>
      <c r="E6" s="357">
        <v>182</v>
      </c>
      <c r="F6" s="358">
        <v>441</v>
      </c>
      <c r="G6" s="359">
        <v>252</v>
      </c>
      <c r="H6" s="356">
        <v>593</v>
      </c>
      <c r="I6" s="357">
        <v>322</v>
      </c>
      <c r="J6" s="356">
        <v>510</v>
      </c>
      <c r="K6" s="355">
        <v>225</v>
      </c>
      <c r="L6" s="356">
        <v>541</v>
      </c>
      <c r="M6" s="357">
        <v>179</v>
      </c>
      <c r="N6" s="356">
        <v>435</v>
      </c>
      <c r="O6" s="355">
        <v>170</v>
      </c>
      <c r="P6" s="360">
        <v>428</v>
      </c>
      <c r="Q6" s="357">
        <v>161</v>
      </c>
      <c r="R6" s="355">
        <v>337</v>
      </c>
      <c r="S6" s="357">
        <v>114</v>
      </c>
      <c r="T6" s="360">
        <v>373</v>
      </c>
      <c r="U6" s="357">
        <v>201</v>
      </c>
      <c r="V6" s="355">
        <v>567</v>
      </c>
      <c r="W6" s="357">
        <v>324</v>
      </c>
      <c r="X6" s="360">
        <v>599</v>
      </c>
      <c r="Y6" s="357">
        <v>336</v>
      </c>
      <c r="Z6" s="355">
        <v>517</v>
      </c>
      <c r="AA6" s="357">
        <v>308</v>
      </c>
      <c r="AB6" s="360">
        <v>276</v>
      </c>
      <c r="AC6" s="357">
        <v>165</v>
      </c>
      <c r="AD6" s="361">
        <f>F6+H6+J6+L6+N6+P6+R6+T6+V6+X6+Z6+AB6</f>
        <v>5617</v>
      </c>
      <c r="AE6" s="362">
        <f>G6+I6+K6+M6+O6+Q6+S6+U6+W6+Y6+AA6+AC6</f>
        <v>2757</v>
      </c>
    </row>
    <row r="7" spans="1:31" ht="15.75">
      <c r="A7" s="171"/>
      <c r="B7" s="275"/>
      <c r="C7" s="363" t="s">
        <v>18</v>
      </c>
      <c r="D7" s="345">
        <v>-81</v>
      </c>
      <c r="E7" s="346">
        <v>-10</v>
      </c>
      <c r="F7" s="347">
        <f aca="true" t="shared" si="1" ref="F7:AC7">F6-D6</f>
        <v>125</v>
      </c>
      <c r="G7" s="348">
        <f t="shared" si="1"/>
        <v>70</v>
      </c>
      <c r="H7" s="349">
        <f t="shared" si="1"/>
        <v>152</v>
      </c>
      <c r="I7" s="346">
        <f t="shared" si="1"/>
        <v>70</v>
      </c>
      <c r="J7" s="345">
        <f t="shared" si="1"/>
        <v>-83</v>
      </c>
      <c r="K7" s="350">
        <f t="shared" si="1"/>
        <v>-97</v>
      </c>
      <c r="L7" s="345">
        <f t="shared" si="1"/>
        <v>31</v>
      </c>
      <c r="M7" s="350">
        <f t="shared" si="1"/>
        <v>-46</v>
      </c>
      <c r="N7" s="345">
        <f t="shared" si="1"/>
        <v>-106</v>
      </c>
      <c r="O7" s="350">
        <f t="shared" si="1"/>
        <v>-9</v>
      </c>
      <c r="P7" s="351">
        <f t="shared" si="1"/>
        <v>-7</v>
      </c>
      <c r="Q7" s="346">
        <f t="shared" si="1"/>
        <v>-9</v>
      </c>
      <c r="R7" s="348">
        <f t="shared" si="1"/>
        <v>-91</v>
      </c>
      <c r="S7" s="346">
        <f t="shared" si="1"/>
        <v>-47</v>
      </c>
      <c r="T7" s="348">
        <f t="shared" si="1"/>
        <v>36</v>
      </c>
      <c r="U7" s="346">
        <f t="shared" si="1"/>
        <v>87</v>
      </c>
      <c r="V7" s="348">
        <f t="shared" si="1"/>
        <v>194</v>
      </c>
      <c r="W7" s="346">
        <f t="shared" si="1"/>
        <v>123</v>
      </c>
      <c r="X7" s="348">
        <f t="shared" si="1"/>
        <v>32</v>
      </c>
      <c r="Y7" s="346">
        <f t="shared" si="1"/>
        <v>12</v>
      </c>
      <c r="Z7" s="348">
        <f t="shared" si="1"/>
        <v>-82</v>
      </c>
      <c r="AA7" s="346">
        <f t="shared" si="1"/>
        <v>-28</v>
      </c>
      <c r="AB7" s="348">
        <f t="shared" si="1"/>
        <v>-241</v>
      </c>
      <c r="AC7" s="346">
        <f t="shared" si="1"/>
        <v>-143</v>
      </c>
      <c r="AD7" s="364"/>
      <c r="AE7" s="365"/>
    </row>
    <row r="8" spans="1:31" ht="22.5" customHeight="1">
      <c r="A8" s="171"/>
      <c r="B8" s="275"/>
      <c r="C8" s="366" t="s">
        <v>81</v>
      </c>
      <c r="D8" s="367">
        <v>0</v>
      </c>
      <c r="E8" s="368">
        <v>0</v>
      </c>
      <c r="F8" s="369">
        <v>19</v>
      </c>
      <c r="G8" s="370">
        <v>9</v>
      </c>
      <c r="H8" s="371">
        <v>20</v>
      </c>
      <c r="I8" s="368">
        <v>10</v>
      </c>
      <c r="J8" s="334">
        <v>35</v>
      </c>
      <c r="K8" s="341">
        <v>14</v>
      </c>
      <c r="L8" s="334">
        <v>56</v>
      </c>
      <c r="M8" s="372">
        <v>18</v>
      </c>
      <c r="N8" s="334">
        <v>45</v>
      </c>
      <c r="O8" s="341">
        <v>20</v>
      </c>
      <c r="P8" s="367">
        <v>37</v>
      </c>
      <c r="Q8" s="335">
        <v>20</v>
      </c>
      <c r="R8" s="341">
        <v>23</v>
      </c>
      <c r="S8" s="335">
        <v>8</v>
      </c>
      <c r="T8" s="341">
        <v>17</v>
      </c>
      <c r="U8" s="335">
        <v>2</v>
      </c>
      <c r="V8" s="341">
        <v>15</v>
      </c>
      <c r="W8" s="335">
        <v>3</v>
      </c>
      <c r="X8" s="341">
        <v>14</v>
      </c>
      <c r="Y8" s="335">
        <v>7</v>
      </c>
      <c r="Z8" s="341">
        <v>4</v>
      </c>
      <c r="AA8" s="335">
        <v>2</v>
      </c>
      <c r="AB8" s="341">
        <v>1</v>
      </c>
      <c r="AC8" s="337">
        <v>1</v>
      </c>
      <c r="AD8" s="373">
        <f>F8+H8+J8+L8+N8+P8+R8+T8+V8+X8+Z8+AB8</f>
        <v>286</v>
      </c>
      <c r="AE8" s="374">
        <f>G8+I8+K8+M8+O8+Q8+S8+U8+W8+Y8+AA8+AC8</f>
        <v>114</v>
      </c>
    </row>
    <row r="9" spans="1:31" ht="14.25" customHeight="1">
      <c r="A9" s="171"/>
      <c r="B9" s="275"/>
      <c r="C9" s="375" t="s">
        <v>36</v>
      </c>
      <c r="D9" s="376"/>
      <c r="E9" s="377"/>
      <c r="F9" s="378">
        <f aca="true" t="shared" si="2" ref="F9:AC9">F8-D8</f>
        <v>19</v>
      </c>
      <c r="G9" s="378">
        <f t="shared" si="2"/>
        <v>9</v>
      </c>
      <c r="H9" s="378">
        <f t="shared" si="2"/>
        <v>1</v>
      </c>
      <c r="I9" s="378">
        <f t="shared" si="2"/>
        <v>1</v>
      </c>
      <c r="J9" s="347">
        <f t="shared" si="2"/>
        <v>15</v>
      </c>
      <c r="K9" s="347">
        <f t="shared" si="2"/>
        <v>4</v>
      </c>
      <c r="L9" s="347">
        <f t="shared" si="2"/>
        <v>21</v>
      </c>
      <c r="M9" s="347">
        <f t="shared" si="2"/>
        <v>4</v>
      </c>
      <c r="N9" s="347">
        <f t="shared" si="2"/>
        <v>-11</v>
      </c>
      <c r="O9" s="347">
        <f t="shared" si="2"/>
        <v>2</v>
      </c>
      <c r="P9" s="347">
        <f t="shared" si="2"/>
        <v>-8</v>
      </c>
      <c r="Q9" s="347">
        <f t="shared" si="2"/>
        <v>0</v>
      </c>
      <c r="R9" s="347">
        <f t="shared" si="2"/>
        <v>-14</v>
      </c>
      <c r="S9" s="347">
        <f t="shared" si="2"/>
        <v>-12</v>
      </c>
      <c r="T9" s="347">
        <f t="shared" si="2"/>
        <v>-6</v>
      </c>
      <c r="U9" s="347">
        <f t="shared" si="2"/>
        <v>-6</v>
      </c>
      <c r="V9" s="347">
        <f t="shared" si="2"/>
        <v>-2</v>
      </c>
      <c r="W9" s="347">
        <f t="shared" si="2"/>
        <v>1</v>
      </c>
      <c r="X9" s="347">
        <f t="shared" si="2"/>
        <v>-1</v>
      </c>
      <c r="Y9" s="347">
        <f t="shared" si="2"/>
        <v>4</v>
      </c>
      <c r="Z9" s="347">
        <f t="shared" si="2"/>
        <v>-10</v>
      </c>
      <c r="AA9" s="347">
        <f t="shared" si="2"/>
        <v>-5</v>
      </c>
      <c r="AB9" s="347">
        <f t="shared" si="2"/>
        <v>-3</v>
      </c>
      <c r="AC9" s="351">
        <f t="shared" si="2"/>
        <v>-1</v>
      </c>
      <c r="AD9" s="379"/>
      <c r="AE9" s="380"/>
    </row>
    <row r="10" spans="1:31" ht="24" customHeight="1">
      <c r="A10" s="171"/>
      <c r="B10" s="275"/>
      <c r="C10" s="355" t="s">
        <v>82</v>
      </c>
      <c r="D10" s="356">
        <v>1</v>
      </c>
      <c r="E10" s="335">
        <v>0</v>
      </c>
      <c r="F10" s="358">
        <v>2</v>
      </c>
      <c r="G10" s="359">
        <v>2</v>
      </c>
      <c r="H10" s="356">
        <v>23</v>
      </c>
      <c r="I10" s="357">
        <v>16</v>
      </c>
      <c r="J10" s="356">
        <v>22</v>
      </c>
      <c r="K10" s="355">
        <v>13</v>
      </c>
      <c r="L10" s="356">
        <v>23</v>
      </c>
      <c r="M10" s="357">
        <v>8</v>
      </c>
      <c r="N10" s="356">
        <v>12</v>
      </c>
      <c r="O10" s="355">
        <v>11</v>
      </c>
      <c r="P10" s="360">
        <v>5</v>
      </c>
      <c r="Q10" s="357">
        <v>3</v>
      </c>
      <c r="R10" s="355">
        <v>1</v>
      </c>
      <c r="S10" s="357">
        <v>0</v>
      </c>
      <c r="T10" s="360">
        <v>4</v>
      </c>
      <c r="U10" s="357">
        <v>2</v>
      </c>
      <c r="V10" s="355">
        <v>17</v>
      </c>
      <c r="W10" s="357">
        <v>16</v>
      </c>
      <c r="X10" s="360">
        <v>18</v>
      </c>
      <c r="Y10" s="357">
        <v>16</v>
      </c>
      <c r="Z10" s="355">
        <v>6</v>
      </c>
      <c r="AA10" s="357">
        <v>3</v>
      </c>
      <c r="AB10" s="360">
        <v>23</v>
      </c>
      <c r="AC10" s="335">
        <v>11</v>
      </c>
      <c r="AD10" s="342">
        <f>F10+H10+J10+L10+N10+P10+R10+T10+V10+X10+Z10+AB10</f>
        <v>156</v>
      </c>
      <c r="AE10" s="343">
        <f>G10+I10+K10+M10+O10+Q10+S10+U10+W10+Y10+AA10+AC10</f>
        <v>101</v>
      </c>
    </row>
    <row r="11" spans="1:31" ht="15.75">
      <c r="A11" s="171"/>
      <c r="B11" s="275"/>
      <c r="C11" s="381" t="s">
        <v>18</v>
      </c>
      <c r="D11" s="345">
        <v>-3</v>
      </c>
      <c r="E11" s="346">
        <v>-3</v>
      </c>
      <c r="F11" s="347">
        <f aca="true" t="shared" si="3" ref="F11:AC11">F10-D10</f>
        <v>1</v>
      </c>
      <c r="G11" s="348">
        <f t="shared" si="3"/>
        <v>2</v>
      </c>
      <c r="H11" s="349">
        <f t="shared" si="3"/>
        <v>21</v>
      </c>
      <c r="I11" s="346">
        <f t="shared" si="3"/>
        <v>14</v>
      </c>
      <c r="J11" s="345">
        <f t="shared" si="3"/>
        <v>-1</v>
      </c>
      <c r="K11" s="350">
        <f t="shared" si="3"/>
        <v>-3</v>
      </c>
      <c r="L11" s="345">
        <f t="shared" si="3"/>
        <v>1</v>
      </c>
      <c r="M11" s="350">
        <f t="shared" si="3"/>
        <v>-5</v>
      </c>
      <c r="N11" s="345">
        <f t="shared" si="3"/>
        <v>-11</v>
      </c>
      <c r="O11" s="350">
        <f t="shared" si="3"/>
        <v>3</v>
      </c>
      <c r="P11" s="351">
        <f t="shared" si="3"/>
        <v>-7</v>
      </c>
      <c r="Q11" s="346">
        <f t="shared" si="3"/>
        <v>-8</v>
      </c>
      <c r="R11" s="348">
        <f t="shared" si="3"/>
        <v>-4</v>
      </c>
      <c r="S11" s="346">
        <f t="shared" si="3"/>
        <v>-3</v>
      </c>
      <c r="T11" s="348">
        <f t="shared" si="3"/>
        <v>3</v>
      </c>
      <c r="U11" s="346">
        <f t="shared" si="3"/>
        <v>2</v>
      </c>
      <c r="V11" s="348">
        <f t="shared" si="3"/>
        <v>13</v>
      </c>
      <c r="W11" s="346">
        <f t="shared" si="3"/>
        <v>14</v>
      </c>
      <c r="X11" s="348">
        <f t="shared" si="3"/>
        <v>1</v>
      </c>
      <c r="Y11" s="346">
        <f t="shared" si="3"/>
        <v>0</v>
      </c>
      <c r="Z11" s="348">
        <f t="shared" si="3"/>
        <v>-12</v>
      </c>
      <c r="AA11" s="346">
        <f t="shared" si="3"/>
        <v>-13</v>
      </c>
      <c r="AB11" s="348">
        <f t="shared" si="3"/>
        <v>17</v>
      </c>
      <c r="AC11" s="346">
        <f t="shared" si="3"/>
        <v>8</v>
      </c>
      <c r="AD11" s="382"/>
      <c r="AE11" s="383"/>
    </row>
    <row r="12" spans="1:31" ht="24" customHeight="1">
      <c r="A12" s="171"/>
      <c r="B12" s="275"/>
      <c r="C12" s="355" t="s">
        <v>83</v>
      </c>
      <c r="D12" s="356">
        <v>18</v>
      </c>
      <c r="E12" s="357">
        <v>13</v>
      </c>
      <c r="F12" s="358">
        <v>0</v>
      </c>
      <c r="G12" s="337">
        <v>0</v>
      </c>
      <c r="H12" s="334">
        <v>0</v>
      </c>
      <c r="I12" s="335">
        <v>0</v>
      </c>
      <c r="J12" s="356">
        <v>0</v>
      </c>
      <c r="K12" s="355">
        <v>0</v>
      </c>
      <c r="L12" s="356">
        <v>7</v>
      </c>
      <c r="M12" s="357">
        <v>2</v>
      </c>
      <c r="N12" s="356">
        <v>0</v>
      </c>
      <c r="O12" s="355">
        <v>0</v>
      </c>
      <c r="P12" s="360">
        <v>0</v>
      </c>
      <c r="Q12" s="357">
        <v>0</v>
      </c>
      <c r="R12" s="355">
        <v>0</v>
      </c>
      <c r="S12" s="357">
        <v>0</v>
      </c>
      <c r="T12" s="360">
        <v>1</v>
      </c>
      <c r="U12" s="357">
        <v>1</v>
      </c>
      <c r="V12" s="355">
        <v>0</v>
      </c>
      <c r="W12" s="357">
        <v>0</v>
      </c>
      <c r="X12" s="360">
        <v>10</v>
      </c>
      <c r="Y12" s="357">
        <v>0</v>
      </c>
      <c r="Z12" s="355">
        <v>0</v>
      </c>
      <c r="AA12" s="357">
        <v>0</v>
      </c>
      <c r="AB12" s="360">
        <v>0</v>
      </c>
      <c r="AC12" s="357">
        <v>0</v>
      </c>
      <c r="AD12" s="361">
        <f>F12+H12+J12+L12+N12+P12+R12+T12+V12+X12+Z12+AB12</f>
        <v>18</v>
      </c>
      <c r="AE12" s="362">
        <f>G12+I12+K12+M12+O12+Q12+S12+U12+W12+Y12+AA12+AC12</f>
        <v>3</v>
      </c>
    </row>
    <row r="13" spans="1:31" ht="15.75">
      <c r="A13" s="171"/>
      <c r="B13" s="275"/>
      <c r="C13" s="381" t="s">
        <v>18</v>
      </c>
      <c r="D13" s="345">
        <v>4</v>
      </c>
      <c r="E13" s="346">
        <v>2</v>
      </c>
      <c r="F13" s="347">
        <f aca="true" t="shared" si="4" ref="F13:AC13">F12-D12</f>
        <v>-18</v>
      </c>
      <c r="G13" s="348">
        <f t="shared" si="4"/>
        <v>-13</v>
      </c>
      <c r="H13" s="349">
        <f t="shared" si="4"/>
        <v>0</v>
      </c>
      <c r="I13" s="346">
        <f t="shared" si="4"/>
        <v>0</v>
      </c>
      <c r="J13" s="345">
        <f t="shared" si="4"/>
        <v>0</v>
      </c>
      <c r="K13" s="350">
        <f t="shared" si="4"/>
        <v>0</v>
      </c>
      <c r="L13" s="345">
        <f t="shared" si="4"/>
        <v>7</v>
      </c>
      <c r="M13" s="350">
        <f t="shared" si="4"/>
        <v>2</v>
      </c>
      <c r="N13" s="345">
        <f t="shared" si="4"/>
        <v>-7</v>
      </c>
      <c r="O13" s="350">
        <f t="shared" si="4"/>
        <v>-2</v>
      </c>
      <c r="P13" s="351">
        <f t="shared" si="4"/>
        <v>0</v>
      </c>
      <c r="Q13" s="346">
        <f t="shared" si="4"/>
        <v>0</v>
      </c>
      <c r="R13" s="348">
        <f t="shared" si="4"/>
        <v>0</v>
      </c>
      <c r="S13" s="346">
        <f t="shared" si="4"/>
        <v>0</v>
      </c>
      <c r="T13" s="348">
        <f t="shared" si="4"/>
        <v>1</v>
      </c>
      <c r="U13" s="346">
        <f t="shared" si="4"/>
        <v>1</v>
      </c>
      <c r="V13" s="348">
        <f t="shared" si="4"/>
        <v>-1</v>
      </c>
      <c r="W13" s="346">
        <f t="shared" si="4"/>
        <v>-1</v>
      </c>
      <c r="X13" s="348">
        <f t="shared" si="4"/>
        <v>10</v>
      </c>
      <c r="Y13" s="346">
        <f t="shared" si="4"/>
        <v>0</v>
      </c>
      <c r="Z13" s="348">
        <f t="shared" si="4"/>
        <v>-10</v>
      </c>
      <c r="AA13" s="346">
        <f t="shared" si="4"/>
        <v>0</v>
      </c>
      <c r="AB13" s="348">
        <f t="shared" si="4"/>
        <v>0</v>
      </c>
      <c r="AC13" s="346">
        <f t="shared" si="4"/>
        <v>0</v>
      </c>
      <c r="AD13" s="382"/>
      <c r="AE13" s="383"/>
    </row>
    <row r="14" spans="1:31" ht="24" customHeight="1">
      <c r="A14" s="171"/>
      <c r="B14" s="275"/>
      <c r="C14" s="355" t="s">
        <v>84</v>
      </c>
      <c r="D14" s="356">
        <v>12</v>
      </c>
      <c r="E14" s="357">
        <v>6</v>
      </c>
      <c r="F14" s="358">
        <v>17</v>
      </c>
      <c r="G14" s="337">
        <v>7</v>
      </c>
      <c r="H14" s="356">
        <v>0</v>
      </c>
      <c r="I14" s="357">
        <v>0</v>
      </c>
      <c r="J14" s="356">
        <v>0</v>
      </c>
      <c r="K14" s="355">
        <v>0</v>
      </c>
      <c r="L14" s="356">
        <v>2</v>
      </c>
      <c r="M14" s="357">
        <v>1</v>
      </c>
      <c r="N14" s="356">
        <v>11</v>
      </c>
      <c r="O14" s="341">
        <v>4</v>
      </c>
      <c r="P14" s="340">
        <v>8</v>
      </c>
      <c r="Q14" s="335">
        <v>4</v>
      </c>
      <c r="R14" s="341">
        <v>1</v>
      </c>
      <c r="S14" s="335">
        <v>1</v>
      </c>
      <c r="T14" s="360">
        <v>7</v>
      </c>
      <c r="U14" s="335">
        <v>4</v>
      </c>
      <c r="V14" s="341">
        <v>23</v>
      </c>
      <c r="W14" s="335">
        <v>13</v>
      </c>
      <c r="X14" s="340">
        <v>1</v>
      </c>
      <c r="Y14" s="335">
        <v>1</v>
      </c>
      <c r="Z14" s="341">
        <v>6</v>
      </c>
      <c r="AA14" s="335">
        <v>1</v>
      </c>
      <c r="AB14" s="340">
        <v>34</v>
      </c>
      <c r="AC14" s="335">
        <v>13</v>
      </c>
      <c r="AD14" s="361">
        <f>F14+H14+J14+L14+N14+P14+R14+T14+V14+X14+Z14+AB14</f>
        <v>110</v>
      </c>
      <c r="AE14" s="362">
        <f>G14+I14+K14+M14+O14+Q14+S14+U14+W14+Y14+AA14+AC14</f>
        <v>49</v>
      </c>
    </row>
    <row r="15" spans="1:31" ht="15.75">
      <c r="A15" s="171"/>
      <c r="B15" s="275"/>
      <c r="C15" s="381" t="s">
        <v>18</v>
      </c>
      <c r="D15" s="345">
        <v>-18</v>
      </c>
      <c r="E15" s="346">
        <v>-8</v>
      </c>
      <c r="F15" s="347">
        <f aca="true" t="shared" si="5" ref="F15:AC15">F14-D14</f>
        <v>5</v>
      </c>
      <c r="G15" s="348">
        <f t="shared" si="5"/>
        <v>1</v>
      </c>
      <c r="H15" s="349">
        <f t="shared" si="5"/>
        <v>-17</v>
      </c>
      <c r="I15" s="346">
        <f t="shared" si="5"/>
        <v>-7</v>
      </c>
      <c r="J15" s="345">
        <f t="shared" si="5"/>
        <v>0</v>
      </c>
      <c r="K15" s="350">
        <f t="shared" si="5"/>
        <v>0</v>
      </c>
      <c r="L15" s="345">
        <f t="shared" si="5"/>
        <v>2</v>
      </c>
      <c r="M15" s="350">
        <f t="shared" si="5"/>
        <v>1</v>
      </c>
      <c r="N15" s="345">
        <f t="shared" si="5"/>
        <v>9</v>
      </c>
      <c r="O15" s="350">
        <f t="shared" si="5"/>
        <v>3</v>
      </c>
      <c r="P15" s="351">
        <f t="shared" si="5"/>
        <v>-3</v>
      </c>
      <c r="Q15" s="346">
        <f t="shared" si="5"/>
        <v>0</v>
      </c>
      <c r="R15" s="348">
        <f t="shared" si="5"/>
        <v>-7</v>
      </c>
      <c r="S15" s="346">
        <f t="shared" si="5"/>
        <v>-3</v>
      </c>
      <c r="T15" s="348">
        <f t="shared" si="5"/>
        <v>6</v>
      </c>
      <c r="U15" s="346">
        <f t="shared" si="5"/>
        <v>3</v>
      </c>
      <c r="V15" s="348">
        <f t="shared" si="5"/>
        <v>16</v>
      </c>
      <c r="W15" s="346">
        <f t="shared" si="5"/>
        <v>9</v>
      </c>
      <c r="X15" s="348">
        <f t="shared" si="5"/>
        <v>-22</v>
      </c>
      <c r="Y15" s="346">
        <f t="shared" si="5"/>
        <v>-12</v>
      </c>
      <c r="Z15" s="348">
        <f t="shared" si="5"/>
        <v>5</v>
      </c>
      <c r="AA15" s="346">
        <f t="shared" si="5"/>
        <v>0</v>
      </c>
      <c r="AB15" s="348">
        <f t="shared" si="5"/>
        <v>28</v>
      </c>
      <c r="AC15" s="346">
        <f t="shared" si="5"/>
        <v>12</v>
      </c>
      <c r="AD15" s="352"/>
      <c r="AE15" s="353"/>
    </row>
    <row r="16" spans="1:31" ht="24" customHeight="1">
      <c r="A16" s="171"/>
      <c r="B16" s="275"/>
      <c r="C16" s="355" t="s">
        <v>85</v>
      </c>
      <c r="D16" s="356">
        <v>0</v>
      </c>
      <c r="E16" s="357">
        <v>0</v>
      </c>
      <c r="F16" s="358">
        <v>0</v>
      </c>
      <c r="G16" s="337">
        <v>0</v>
      </c>
      <c r="H16" s="356">
        <v>0</v>
      </c>
      <c r="I16" s="357">
        <v>0</v>
      </c>
      <c r="J16" s="356">
        <v>0</v>
      </c>
      <c r="K16" s="355">
        <v>0</v>
      </c>
      <c r="L16" s="356">
        <v>0</v>
      </c>
      <c r="M16" s="357">
        <v>0</v>
      </c>
      <c r="N16" s="356">
        <v>0</v>
      </c>
      <c r="O16" s="341">
        <v>0</v>
      </c>
      <c r="P16" s="340">
        <v>0</v>
      </c>
      <c r="Q16" s="335">
        <v>0</v>
      </c>
      <c r="R16" s="341">
        <v>0</v>
      </c>
      <c r="S16" s="335">
        <v>0</v>
      </c>
      <c r="T16" s="360">
        <v>0</v>
      </c>
      <c r="U16" s="335">
        <v>0</v>
      </c>
      <c r="V16" s="341">
        <v>0</v>
      </c>
      <c r="W16" s="335">
        <v>0</v>
      </c>
      <c r="X16" s="340">
        <v>2</v>
      </c>
      <c r="Y16" s="335">
        <v>0</v>
      </c>
      <c r="Z16" s="341">
        <v>1</v>
      </c>
      <c r="AA16" s="335">
        <v>0</v>
      </c>
      <c r="AB16" s="340">
        <v>1</v>
      </c>
      <c r="AC16" s="335">
        <v>1</v>
      </c>
      <c r="AD16" s="361">
        <f>F16+H16+J16+L16+N16+P16+R16+T16+V16+X16+Z16+AB16</f>
        <v>4</v>
      </c>
      <c r="AE16" s="362">
        <f>G16+I16+K16+M16+O16+Q16+S16+U16+W16+Y16+AA16+AC16</f>
        <v>1</v>
      </c>
    </row>
    <row r="17" spans="1:31" ht="15.75">
      <c r="A17" s="171"/>
      <c r="B17" s="275"/>
      <c r="C17" s="381" t="s">
        <v>18</v>
      </c>
      <c r="D17" s="345">
        <v>-18</v>
      </c>
      <c r="E17" s="346">
        <v>-8</v>
      </c>
      <c r="F17" s="347">
        <f aca="true" t="shared" si="6" ref="F17:AC17">F16-D16</f>
        <v>0</v>
      </c>
      <c r="G17" s="348">
        <f t="shared" si="6"/>
        <v>0</v>
      </c>
      <c r="H17" s="349">
        <f t="shared" si="6"/>
        <v>0</v>
      </c>
      <c r="I17" s="346">
        <f t="shared" si="6"/>
        <v>0</v>
      </c>
      <c r="J17" s="345">
        <f t="shared" si="6"/>
        <v>0</v>
      </c>
      <c r="K17" s="350">
        <f t="shared" si="6"/>
        <v>0</v>
      </c>
      <c r="L17" s="345">
        <f t="shared" si="6"/>
        <v>0</v>
      </c>
      <c r="M17" s="350">
        <f t="shared" si="6"/>
        <v>0</v>
      </c>
      <c r="N17" s="345">
        <f t="shared" si="6"/>
        <v>0</v>
      </c>
      <c r="O17" s="350">
        <f t="shared" si="6"/>
        <v>0</v>
      </c>
      <c r="P17" s="351">
        <f t="shared" si="6"/>
        <v>0</v>
      </c>
      <c r="Q17" s="346">
        <f t="shared" si="6"/>
        <v>0</v>
      </c>
      <c r="R17" s="348">
        <f t="shared" si="6"/>
        <v>0</v>
      </c>
      <c r="S17" s="346">
        <f t="shared" si="6"/>
        <v>0</v>
      </c>
      <c r="T17" s="348">
        <f t="shared" si="6"/>
        <v>0</v>
      </c>
      <c r="U17" s="346">
        <f t="shared" si="6"/>
        <v>0</v>
      </c>
      <c r="V17" s="348">
        <f t="shared" si="6"/>
        <v>0</v>
      </c>
      <c r="W17" s="346">
        <f t="shared" si="6"/>
        <v>0</v>
      </c>
      <c r="X17" s="348">
        <f t="shared" si="6"/>
        <v>2</v>
      </c>
      <c r="Y17" s="346">
        <f t="shared" si="6"/>
        <v>0</v>
      </c>
      <c r="Z17" s="348">
        <f t="shared" si="6"/>
        <v>-1</v>
      </c>
      <c r="AA17" s="346">
        <f t="shared" si="6"/>
        <v>0</v>
      </c>
      <c r="AB17" s="348">
        <f t="shared" si="6"/>
        <v>0</v>
      </c>
      <c r="AC17" s="346">
        <f t="shared" si="6"/>
        <v>1</v>
      </c>
      <c r="AD17" s="352"/>
      <c r="AE17" s="353"/>
    </row>
    <row r="18" spans="1:33" ht="24" customHeight="1">
      <c r="A18" s="159" t="s">
        <v>47</v>
      </c>
      <c r="B18" s="384" t="s">
        <v>86</v>
      </c>
      <c r="C18" s="384"/>
      <c r="D18" s="356">
        <v>12</v>
      </c>
      <c r="E18" s="357">
        <v>0</v>
      </c>
      <c r="F18" s="358">
        <v>2</v>
      </c>
      <c r="G18" s="337">
        <v>0</v>
      </c>
      <c r="H18" s="334">
        <v>6</v>
      </c>
      <c r="I18" s="335">
        <v>0</v>
      </c>
      <c r="J18" s="356">
        <v>13</v>
      </c>
      <c r="K18" s="355">
        <v>0</v>
      </c>
      <c r="L18" s="356">
        <v>44</v>
      </c>
      <c r="M18" s="357">
        <v>0</v>
      </c>
      <c r="N18" s="356">
        <v>42</v>
      </c>
      <c r="O18" s="355">
        <v>9</v>
      </c>
      <c r="P18" s="360">
        <v>16</v>
      </c>
      <c r="Q18" s="357">
        <v>10</v>
      </c>
      <c r="R18" s="355">
        <v>22</v>
      </c>
      <c r="S18" s="357">
        <v>1</v>
      </c>
      <c r="T18" s="360">
        <v>78</v>
      </c>
      <c r="U18" s="357">
        <v>32</v>
      </c>
      <c r="V18" s="355">
        <v>34</v>
      </c>
      <c r="W18" s="357">
        <v>10</v>
      </c>
      <c r="X18" s="360">
        <v>42</v>
      </c>
      <c r="Y18" s="357">
        <v>21</v>
      </c>
      <c r="Z18" s="355">
        <v>14</v>
      </c>
      <c r="AA18" s="357">
        <v>9</v>
      </c>
      <c r="AB18" s="360">
        <v>20</v>
      </c>
      <c r="AC18" s="357">
        <v>0</v>
      </c>
      <c r="AD18" s="361">
        <f>F18+H18+J18+L18+N18+P18+R18+T18+V18+X18+Z18+AB18</f>
        <v>333</v>
      </c>
      <c r="AE18" s="362">
        <f>G18+I18+K18+M18+O18+Q18+S18+U18+W18+Y18+AA18+AC18</f>
        <v>92</v>
      </c>
      <c r="AF18" s="385"/>
      <c r="AG18" s="385"/>
    </row>
    <row r="19" spans="1:31" ht="12.75" customHeight="1">
      <c r="A19" s="237"/>
      <c r="B19" s="386" t="s">
        <v>18</v>
      </c>
      <c r="C19" s="386"/>
      <c r="D19" s="345">
        <v>-8</v>
      </c>
      <c r="E19" s="346">
        <v>-7</v>
      </c>
      <c r="F19" s="347">
        <f aca="true" t="shared" si="7" ref="F19:AC19">F18-D18</f>
        <v>-10</v>
      </c>
      <c r="G19" s="348">
        <f t="shared" si="7"/>
        <v>0</v>
      </c>
      <c r="H19" s="349">
        <f t="shared" si="7"/>
        <v>4</v>
      </c>
      <c r="I19" s="346">
        <f t="shared" si="7"/>
        <v>0</v>
      </c>
      <c r="J19" s="345">
        <f t="shared" si="7"/>
        <v>7</v>
      </c>
      <c r="K19" s="350">
        <f t="shared" si="7"/>
        <v>0</v>
      </c>
      <c r="L19" s="345">
        <f t="shared" si="7"/>
        <v>31</v>
      </c>
      <c r="M19" s="350">
        <f t="shared" si="7"/>
        <v>0</v>
      </c>
      <c r="N19" s="345">
        <f t="shared" si="7"/>
        <v>-2</v>
      </c>
      <c r="O19" s="350">
        <f t="shared" si="7"/>
        <v>9</v>
      </c>
      <c r="P19" s="351">
        <f t="shared" si="7"/>
        <v>-26</v>
      </c>
      <c r="Q19" s="346">
        <f t="shared" si="7"/>
        <v>1</v>
      </c>
      <c r="R19" s="348">
        <f t="shared" si="7"/>
        <v>6</v>
      </c>
      <c r="S19" s="346">
        <f t="shared" si="7"/>
        <v>-9</v>
      </c>
      <c r="T19" s="348">
        <f t="shared" si="7"/>
        <v>56</v>
      </c>
      <c r="U19" s="346">
        <f t="shared" si="7"/>
        <v>31</v>
      </c>
      <c r="V19" s="348">
        <f t="shared" si="7"/>
        <v>-44</v>
      </c>
      <c r="W19" s="346">
        <f t="shared" si="7"/>
        <v>-22</v>
      </c>
      <c r="X19" s="348">
        <f t="shared" si="7"/>
        <v>8</v>
      </c>
      <c r="Y19" s="346">
        <f t="shared" si="7"/>
        <v>11</v>
      </c>
      <c r="Z19" s="348">
        <f t="shared" si="7"/>
        <v>-28</v>
      </c>
      <c r="AA19" s="346">
        <f t="shared" si="7"/>
        <v>-12</v>
      </c>
      <c r="AB19" s="348">
        <f t="shared" si="7"/>
        <v>6</v>
      </c>
      <c r="AC19" s="346">
        <f t="shared" si="7"/>
        <v>-9</v>
      </c>
      <c r="AD19" s="352"/>
      <c r="AE19" s="353"/>
    </row>
    <row r="20" spans="1:31" ht="27.75" customHeight="1">
      <c r="A20" s="387" t="s">
        <v>65</v>
      </c>
      <c r="B20" s="384" t="s">
        <v>87</v>
      </c>
      <c r="C20" s="384"/>
      <c r="D20" s="356">
        <v>13</v>
      </c>
      <c r="E20" s="357">
        <v>8</v>
      </c>
      <c r="F20" s="358">
        <v>15</v>
      </c>
      <c r="G20" s="359">
        <v>10</v>
      </c>
      <c r="H20" s="356">
        <v>25</v>
      </c>
      <c r="I20" s="357">
        <v>21</v>
      </c>
      <c r="J20" s="356">
        <v>62</v>
      </c>
      <c r="K20" s="355">
        <v>41</v>
      </c>
      <c r="L20" s="356">
        <v>39</v>
      </c>
      <c r="M20" s="357">
        <v>32</v>
      </c>
      <c r="N20" s="356">
        <v>20</v>
      </c>
      <c r="O20" s="355">
        <v>15</v>
      </c>
      <c r="P20" s="360">
        <v>18</v>
      </c>
      <c r="Q20" s="357">
        <v>9</v>
      </c>
      <c r="R20" s="355">
        <v>52</v>
      </c>
      <c r="S20" s="357">
        <v>43</v>
      </c>
      <c r="T20" s="360">
        <v>54</v>
      </c>
      <c r="U20" s="357">
        <v>40</v>
      </c>
      <c r="V20" s="355">
        <v>64</v>
      </c>
      <c r="W20" s="357">
        <v>53</v>
      </c>
      <c r="X20" s="360">
        <v>71</v>
      </c>
      <c r="Y20" s="357">
        <v>53</v>
      </c>
      <c r="Z20" s="355">
        <v>25</v>
      </c>
      <c r="AA20" s="357">
        <v>15</v>
      </c>
      <c r="AB20" s="360">
        <v>32</v>
      </c>
      <c r="AC20" s="357">
        <v>27</v>
      </c>
      <c r="AD20" s="361">
        <f>F20+H20+J20+L20+N20+P20+R20+T20+V20+X20+Z20+AB20</f>
        <v>477</v>
      </c>
      <c r="AE20" s="362">
        <f>G20+I20+K20+M20+O20+Q20+S20+U20+W20+Y20+AA20+AC20</f>
        <v>359</v>
      </c>
    </row>
    <row r="21" spans="1:31" ht="12.75" customHeight="1">
      <c r="A21" s="237"/>
      <c r="B21" s="386" t="s">
        <v>18</v>
      </c>
      <c r="C21" s="386"/>
      <c r="D21" s="345">
        <v>8</v>
      </c>
      <c r="E21" s="346">
        <v>6</v>
      </c>
      <c r="F21" s="347">
        <f aca="true" t="shared" si="8" ref="F21:AC21">F20-D20</f>
        <v>2</v>
      </c>
      <c r="G21" s="348">
        <f t="shared" si="8"/>
        <v>2</v>
      </c>
      <c r="H21" s="349">
        <f t="shared" si="8"/>
        <v>10</v>
      </c>
      <c r="I21" s="346">
        <f t="shared" si="8"/>
        <v>11</v>
      </c>
      <c r="J21" s="345">
        <f t="shared" si="8"/>
        <v>37</v>
      </c>
      <c r="K21" s="350">
        <f t="shared" si="8"/>
        <v>20</v>
      </c>
      <c r="L21" s="345">
        <f t="shared" si="8"/>
        <v>-23</v>
      </c>
      <c r="M21" s="350">
        <f t="shared" si="8"/>
        <v>-9</v>
      </c>
      <c r="N21" s="345">
        <f t="shared" si="8"/>
        <v>-19</v>
      </c>
      <c r="O21" s="350">
        <f t="shared" si="8"/>
        <v>-17</v>
      </c>
      <c r="P21" s="351">
        <f t="shared" si="8"/>
        <v>-2</v>
      </c>
      <c r="Q21" s="346">
        <f t="shared" si="8"/>
        <v>-6</v>
      </c>
      <c r="R21" s="348">
        <f t="shared" si="8"/>
        <v>34</v>
      </c>
      <c r="S21" s="346">
        <f t="shared" si="8"/>
        <v>34</v>
      </c>
      <c r="T21" s="348">
        <f t="shared" si="8"/>
        <v>2</v>
      </c>
      <c r="U21" s="346">
        <f t="shared" si="8"/>
        <v>-3</v>
      </c>
      <c r="V21" s="348">
        <f t="shared" si="8"/>
        <v>10</v>
      </c>
      <c r="W21" s="346">
        <f t="shared" si="8"/>
        <v>13</v>
      </c>
      <c r="X21" s="348">
        <f t="shared" si="8"/>
        <v>7</v>
      </c>
      <c r="Y21" s="346">
        <f t="shared" si="8"/>
        <v>0</v>
      </c>
      <c r="Z21" s="348">
        <f t="shared" si="8"/>
        <v>-46</v>
      </c>
      <c r="AA21" s="346">
        <f t="shared" si="8"/>
        <v>-38</v>
      </c>
      <c r="AB21" s="348">
        <f t="shared" si="8"/>
        <v>7</v>
      </c>
      <c r="AC21" s="346">
        <f t="shared" si="8"/>
        <v>12</v>
      </c>
      <c r="AD21" s="382"/>
      <c r="AE21" s="383"/>
    </row>
    <row r="22" spans="1:31" ht="27.75" customHeight="1">
      <c r="A22" s="211" t="s">
        <v>67</v>
      </c>
      <c r="B22" s="388" t="s">
        <v>88</v>
      </c>
      <c r="C22" s="388"/>
      <c r="D22" s="356">
        <v>0</v>
      </c>
      <c r="E22" s="357">
        <v>0</v>
      </c>
      <c r="F22" s="358">
        <v>13</v>
      </c>
      <c r="G22" s="359">
        <v>12</v>
      </c>
      <c r="H22" s="356">
        <v>16</v>
      </c>
      <c r="I22" s="357">
        <v>15</v>
      </c>
      <c r="J22" s="358">
        <v>53</v>
      </c>
      <c r="K22" s="359">
        <v>33</v>
      </c>
      <c r="L22" s="356">
        <v>67</v>
      </c>
      <c r="M22" s="357">
        <v>47</v>
      </c>
      <c r="N22" s="356">
        <v>14</v>
      </c>
      <c r="O22" s="355">
        <v>10</v>
      </c>
      <c r="P22" s="360">
        <v>12</v>
      </c>
      <c r="Q22" s="357">
        <v>10</v>
      </c>
      <c r="R22" s="355">
        <v>27</v>
      </c>
      <c r="S22" s="357">
        <v>11</v>
      </c>
      <c r="T22" s="360">
        <v>24</v>
      </c>
      <c r="U22" s="357">
        <v>12</v>
      </c>
      <c r="V22" s="355">
        <v>40</v>
      </c>
      <c r="W22" s="357">
        <v>33</v>
      </c>
      <c r="X22" s="360">
        <v>36</v>
      </c>
      <c r="Y22" s="357">
        <v>26</v>
      </c>
      <c r="Z22" s="355">
        <v>11</v>
      </c>
      <c r="AA22" s="357">
        <v>4</v>
      </c>
      <c r="AB22" s="360">
        <v>30</v>
      </c>
      <c r="AC22" s="357">
        <v>20</v>
      </c>
      <c r="AD22" s="361">
        <f>F22+H22+J22+L22+N22+P22+R22+T22+V22+X22+Z22+AB22</f>
        <v>343</v>
      </c>
      <c r="AE22" s="362">
        <f>G22+I22+K22+M22+O22+Q22+S22+U22+W22+Y22+AA22+AC22</f>
        <v>233</v>
      </c>
    </row>
    <row r="23" spans="1:31" ht="15.75" customHeight="1">
      <c r="A23" s="237"/>
      <c r="B23" s="389" t="s">
        <v>18</v>
      </c>
      <c r="C23" s="389"/>
      <c r="D23" s="345">
        <v>-10</v>
      </c>
      <c r="E23" s="346">
        <v>-9</v>
      </c>
      <c r="F23" s="378">
        <f aca="true" t="shared" si="9" ref="F23:AC23">F22-D22</f>
        <v>13</v>
      </c>
      <c r="G23" s="390">
        <f t="shared" si="9"/>
        <v>12</v>
      </c>
      <c r="H23" s="391">
        <f t="shared" si="9"/>
        <v>3</v>
      </c>
      <c r="I23" s="377">
        <f t="shared" si="9"/>
        <v>3</v>
      </c>
      <c r="J23" s="346">
        <f t="shared" si="9"/>
        <v>37</v>
      </c>
      <c r="K23" s="346">
        <f t="shared" si="9"/>
        <v>18</v>
      </c>
      <c r="L23" s="345">
        <f t="shared" si="9"/>
        <v>14</v>
      </c>
      <c r="M23" s="350">
        <f t="shared" si="9"/>
        <v>14</v>
      </c>
      <c r="N23" s="345">
        <f t="shared" si="9"/>
        <v>-53</v>
      </c>
      <c r="O23" s="350">
        <f t="shared" si="9"/>
        <v>-37</v>
      </c>
      <c r="P23" s="351">
        <f t="shared" si="9"/>
        <v>-2</v>
      </c>
      <c r="Q23" s="346">
        <f t="shared" si="9"/>
        <v>0</v>
      </c>
      <c r="R23" s="348">
        <f t="shared" si="9"/>
        <v>15</v>
      </c>
      <c r="S23" s="346">
        <f t="shared" si="9"/>
        <v>1</v>
      </c>
      <c r="T23" s="348">
        <f t="shared" si="9"/>
        <v>-3</v>
      </c>
      <c r="U23" s="346">
        <f t="shared" si="9"/>
        <v>1</v>
      </c>
      <c r="V23" s="348">
        <f t="shared" si="9"/>
        <v>16</v>
      </c>
      <c r="W23" s="346">
        <f t="shared" si="9"/>
        <v>21</v>
      </c>
      <c r="X23" s="348">
        <f t="shared" si="9"/>
        <v>-4</v>
      </c>
      <c r="Y23" s="346">
        <f t="shared" si="9"/>
        <v>-7</v>
      </c>
      <c r="Z23" s="348">
        <f t="shared" si="9"/>
        <v>-25</v>
      </c>
      <c r="AA23" s="346">
        <f t="shared" si="9"/>
        <v>-22</v>
      </c>
      <c r="AB23" s="348">
        <f t="shared" si="9"/>
        <v>19</v>
      </c>
      <c r="AC23" s="346">
        <f t="shared" si="9"/>
        <v>16</v>
      </c>
      <c r="AD23" s="382"/>
      <c r="AE23" s="383"/>
    </row>
    <row r="24" spans="1:31" ht="29.25" customHeight="1">
      <c r="A24" s="211" t="s">
        <v>67</v>
      </c>
      <c r="B24" s="388" t="s">
        <v>89</v>
      </c>
      <c r="C24" s="388"/>
      <c r="D24" s="356">
        <v>0</v>
      </c>
      <c r="E24" s="357">
        <v>0</v>
      </c>
      <c r="F24" s="358">
        <v>0</v>
      </c>
      <c r="G24" s="359">
        <v>0</v>
      </c>
      <c r="H24" s="356">
        <v>0</v>
      </c>
      <c r="I24" s="357">
        <v>0</v>
      </c>
      <c r="J24" s="358">
        <v>0</v>
      </c>
      <c r="K24" s="359">
        <v>0</v>
      </c>
      <c r="L24" s="356">
        <v>15</v>
      </c>
      <c r="M24" s="357">
        <v>7</v>
      </c>
      <c r="N24" s="367">
        <v>1</v>
      </c>
      <c r="O24" s="355">
        <v>1</v>
      </c>
      <c r="P24" s="360">
        <v>0</v>
      </c>
      <c r="Q24" s="357">
        <v>0</v>
      </c>
      <c r="R24" s="355">
        <v>2</v>
      </c>
      <c r="S24" s="357">
        <v>2</v>
      </c>
      <c r="T24" s="360">
        <v>0</v>
      </c>
      <c r="U24" s="357">
        <v>0</v>
      </c>
      <c r="V24" s="355">
        <v>0</v>
      </c>
      <c r="W24" s="357">
        <v>0</v>
      </c>
      <c r="X24" s="360">
        <v>2</v>
      </c>
      <c r="Y24" s="357">
        <v>0</v>
      </c>
      <c r="Z24" s="355">
        <v>0</v>
      </c>
      <c r="AA24" s="357">
        <v>0</v>
      </c>
      <c r="AB24" s="360">
        <v>0</v>
      </c>
      <c r="AC24" s="357">
        <v>0</v>
      </c>
      <c r="AD24" s="361">
        <f>F24+H24+J24+L24+N24+P24+R24+T24+V24+X24+Z24+AB24</f>
        <v>20</v>
      </c>
      <c r="AE24" s="362">
        <f>G24+I24+K24+M24+O24+Q24+S24+U24+W24+Y24+AA24+AC24</f>
        <v>10</v>
      </c>
    </row>
    <row r="25" spans="1:31" ht="15.75" customHeight="1">
      <c r="A25" s="237"/>
      <c r="B25" s="389" t="s">
        <v>18</v>
      </c>
      <c r="C25" s="389"/>
      <c r="D25" s="345">
        <v>-10</v>
      </c>
      <c r="E25" s="346">
        <v>-9</v>
      </c>
      <c r="F25" s="378">
        <f aca="true" t="shared" si="10" ref="F25:AC25">F24-D24</f>
        <v>0</v>
      </c>
      <c r="G25" s="390">
        <f t="shared" si="10"/>
        <v>0</v>
      </c>
      <c r="H25" s="391">
        <f t="shared" si="10"/>
        <v>0</v>
      </c>
      <c r="I25" s="377">
        <f t="shared" si="10"/>
        <v>0</v>
      </c>
      <c r="J25" s="346">
        <f t="shared" si="10"/>
        <v>0</v>
      </c>
      <c r="K25" s="346">
        <f t="shared" si="10"/>
        <v>0</v>
      </c>
      <c r="L25" s="345">
        <f t="shared" si="10"/>
        <v>15</v>
      </c>
      <c r="M25" s="350">
        <f t="shared" si="10"/>
        <v>7</v>
      </c>
      <c r="N25" s="345">
        <f t="shared" si="10"/>
        <v>-14</v>
      </c>
      <c r="O25" s="350">
        <f t="shared" si="10"/>
        <v>-6</v>
      </c>
      <c r="P25" s="351">
        <f t="shared" si="10"/>
        <v>-1</v>
      </c>
      <c r="Q25" s="346">
        <f t="shared" si="10"/>
        <v>-1</v>
      </c>
      <c r="R25" s="348">
        <f t="shared" si="10"/>
        <v>2</v>
      </c>
      <c r="S25" s="346">
        <f t="shared" si="10"/>
        <v>2</v>
      </c>
      <c r="T25" s="348">
        <f t="shared" si="10"/>
        <v>-2</v>
      </c>
      <c r="U25" s="346">
        <f t="shared" si="10"/>
        <v>-2</v>
      </c>
      <c r="V25" s="348">
        <f t="shared" si="10"/>
        <v>0</v>
      </c>
      <c r="W25" s="346">
        <f t="shared" si="10"/>
        <v>0</v>
      </c>
      <c r="X25" s="348">
        <f t="shared" si="10"/>
        <v>2</v>
      </c>
      <c r="Y25" s="346">
        <f t="shared" si="10"/>
        <v>0</v>
      </c>
      <c r="Z25" s="348">
        <f t="shared" si="10"/>
        <v>-2</v>
      </c>
      <c r="AA25" s="346">
        <f t="shared" si="10"/>
        <v>0</v>
      </c>
      <c r="AB25" s="348">
        <f t="shared" si="10"/>
        <v>0</v>
      </c>
      <c r="AC25" s="346">
        <f t="shared" si="10"/>
        <v>0</v>
      </c>
      <c r="AD25" s="382"/>
      <c r="AE25" s="383"/>
    </row>
    <row r="26" spans="1:31" ht="24" customHeight="1">
      <c r="A26" s="159" t="s">
        <v>90</v>
      </c>
      <c r="B26" s="384" t="s">
        <v>91</v>
      </c>
      <c r="C26" s="384"/>
      <c r="D26" s="334">
        <v>167</v>
      </c>
      <c r="E26" s="335">
        <v>69</v>
      </c>
      <c r="F26" s="336">
        <v>98</v>
      </c>
      <c r="G26" s="337">
        <v>39</v>
      </c>
      <c r="H26" s="356">
        <v>153</v>
      </c>
      <c r="I26" s="335">
        <v>57</v>
      </c>
      <c r="J26" s="334">
        <v>233</v>
      </c>
      <c r="K26" s="341">
        <v>80</v>
      </c>
      <c r="L26" s="334">
        <v>115</v>
      </c>
      <c r="M26" s="335">
        <v>32</v>
      </c>
      <c r="N26" s="334">
        <v>218</v>
      </c>
      <c r="O26" s="341">
        <v>74</v>
      </c>
      <c r="P26" s="340">
        <v>298</v>
      </c>
      <c r="Q26" s="335">
        <v>105</v>
      </c>
      <c r="R26" s="341">
        <v>245</v>
      </c>
      <c r="S26" s="335">
        <v>80</v>
      </c>
      <c r="T26" s="340">
        <v>166</v>
      </c>
      <c r="U26" s="335">
        <v>56</v>
      </c>
      <c r="V26" s="341">
        <v>114</v>
      </c>
      <c r="W26" s="335">
        <v>37</v>
      </c>
      <c r="X26" s="340">
        <v>256</v>
      </c>
      <c r="Y26" s="335">
        <v>105</v>
      </c>
      <c r="Z26" s="341">
        <v>219</v>
      </c>
      <c r="AA26" s="335">
        <v>73</v>
      </c>
      <c r="AB26" s="340">
        <v>124</v>
      </c>
      <c r="AC26" s="335">
        <v>53</v>
      </c>
      <c r="AD26" s="361">
        <f>F26+H26+J26+L26+N26+P26+R26+T26+V26+X26+Z26+AB26</f>
        <v>2239</v>
      </c>
      <c r="AE26" s="362">
        <f>G26+I26+K26+M26+O26+Q26+S26+U26+W26+Y26+AA26+AC26</f>
        <v>791</v>
      </c>
    </row>
    <row r="27" spans="1:31" ht="15" customHeight="1">
      <c r="A27" s="237"/>
      <c r="B27" s="386" t="s">
        <v>18</v>
      </c>
      <c r="C27" s="386"/>
      <c r="D27" s="345">
        <v>-34</v>
      </c>
      <c r="E27" s="346">
        <v>2</v>
      </c>
      <c r="F27" s="347">
        <f aca="true" t="shared" si="11" ref="F27:AC27">F26-D26</f>
        <v>-69</v>
      </c>
      <c r="G27" s="348">
        <f t="shared" si="11"/>
        <v>-30</v>
      </c>
      <c r="H27" s="349">
        <f t="shared" si="11"/>
        <v>55</v>
      </c>
      <c r="I27" s="346">
        <f t="shared" si="11"/>
        <v>18</v>
      </c>
      <c r="J27" s="345">
        <f t="shared" si="11"/>
        <v>80</v>
      </c>
      <c r="K27" s="350">
        <f t="shared" si="11"/>
        <v>23</v>
      </c>
      <c r="L27" s="345">
        <f t="shared" si="11"/>
        <v>-118</v>
      </c>
      <c r="M27" s="350">
        <f t="shared" si="11"/>
        <v>-48</v>
      </c>
      <c r="N27" s="345">
        <f t="shared" si="11"/>
        <v>103</v>
      </c>
      <c r="O27" s="350">
        <f t="shared" si="11"/>
        <v>42</v>
      </c>
      <c r="P27" s="351">
        <f t="shared" si="11"/>
        <v>80</v>
      </c>
      <c r="Q27" s="346">
        <f t="shared" si="11"/>
        <v>31</v>
      </c>
      <c r="R27" s="348">
        <f t="shared" si="11"/>
        <v>-53</v>
      </c>
      <c r="S27" s="346">
        <f t="shared" si="11"/>
        <v>-25</v>
      </c>
      <c r="T27" s="348">
        <f t="shared" si="11"/>
        <v>-79</v>
      </c>
      <c r="U27" s="346">
        <f t="shared" si="11"/>
        <v>-24</v>
      </c>
      <c r="V27" s="348">
        <f t="shared" si="11"/>
        <v>-52</v>
      </c>
      <c r="W27" s="346">
        <f t="shared" si="11"/>
        <v>-19</v>
      </c>
      <c r="X27" s="348">
        <f t="shared" si="11"/>
        <v>142</v>
      </c>
      <c r="Y27" s="346">
        <f t="shared" si="11"/>
        <v>68</v>
      </c>
      <c r="Z27" s="348">
        <f t="shared" si="11"/>
        <v>-37</v>
      </c>
      <c r="AA27" s="346">
        <f t="shared" si="11"/>
        <v>-32</v>
      </c>
      <c r="AB27" s="348">
        <f t="shared" si="11"/>
        <v>-95</v>
      </c>
      <c r="AC27" s="346">
        <f t="shared" si="11"/>
        <v>-20</v>
      </c>
      <c r="AD27" s="382"/>
      <c r="AE27" s="383"/>
    </row>
    <row r="28" spans="1:31" ht="24" customHeight="1">
      <c r="A28" s="159" t="s">
        <v>34</v>
      </c>
      <c r="B28" s="384" t="s">
        <v>92</v>
      </c>
      <c r="C28" s="384"/>
      <c r="D28" s="356">
        <v>7</v>
      </c>
      <c r="E28" s="335">
        <v>6</v>
      </c>
      <c r="F28" s="336">
        <v>12</v>
      </c>
      <c r="G28" s="337">
        <v>7</v>
      </c>
      <c r="H28" s="356">
        <v>14</v>
      </c>
      <c r="I28" s="335">
        <v>10</v>
      </c>
      <c r="J28" s="334">
        <v>27</v>
      </c>
      <c r="K28" s="341">
        <v>18</v>
      </c>
      <c r="L28" s="334">
        <v>25</v>
      </c>
      <c r="M28" s="335">
        <v>15</v>
      </c>
      <c r="N28" s="334">
        <v>39</v>
      </c>
      <c r="O28" s="341">
        <v>21</v>
      </c>
      <c r="P28" s="340">
        <v>60</v>
      </c>
      <c r="Q28" s="335">
        <v>34</v>
      </c>
      <c r="R28" s="341">
        <v>45</v>
      </c>
      <c r="S28" s="335">
        <v>24</v>
      </c>
      <c r="T28" s="340">
        <v>35</v>
      </c>
      <c r="U28" s="335">
        <v>15</v>
      </c>
      <c r="V28" s="341">
        <v>39</v>
      </c>
      <c r="W28" s="335">
        <v>26</v>
      </c>
      <c r="X28" s="340">
        <v>27</v>
      </c>
      <c r="Y28" s="335">
        <v>18</v>
      </c>
      <c r="Z28" s="355">
        <v>20</v>
      </c>
      <c r="AA28" s="357">
        <v>12</v>
      </c>
      <c r="AB28" s="360">
        <v>6</v>
      </c>
      <c r="AC28" s="335">
        <v>4</v>
      </c>
      <c r="AD28" s="342">
        <f>F28+H28+J28+L28+N28+P28+R28+T28+V28+X28+Z28+AB28</f>
        <v>349</v>
      </c>
      <c r="AE28" s="343">
        <f>G28+I28+K28+M28+O28+Q28+S28+U28+W28+Y28+AA28+AC28</f>
        <v>204</v>
      </c>
    </row>
    <row r="29" spans="1:31" ht="14.25" customHeight="1">
      <c r="A29" s="237"/>
      <c r="B29" s="386" t="s">
        <v>18</v>
      </c>
      <c r="C29" s="386"/>
      <c r="D29" s="345">
        <v>-6</v>
      </c>
      <c r="E29" s="346">
        <v>-5</v>
      </c>
      <c r="F29" s="347">
        <f aca="true" t="shared" si="12" ref="F29:AC29">F28-D28</f>
        <v>5</v>
      </c>
      <c r="G29" s="348">
        <f t="shared" si="12"/>
        <v>1</v>
      </c>
      <c r="H29" s="346">
        <f t="shared" si="12"/>
        <v>2</v>
      </c>
      <c r="I29" s="346">
        <f t="shared" si="12"/>
        <v>3</v>
      </c>
      <c r="J29" s="345">
        <f t="shared" si="12"/>
        <v>13</v>
      </c>
      <c r="K29" s="350">
        <f t="shared" si="12"/>
        <v>8</v>
      </c>
      <c r="L29" s="345">
        <f t="shared" si="12"/>
        <v>-2</v>
      </c>
      <c r="M29" s="350">
        <f t="shared" si="12"/>
        <v>-3</v>
      </c>
      <c r="N29" s="345">
        <f t="shared" si="12"/>
        <v>14</v>
      </c>
      <c r="O29" s="350">
        <f t="shared" si="12"/>
        <v>6</v>
      </c>
      <c r="P29" s="351">
        <f t="shared" si="12"/>
        <v>21</v>
      </c>
      <c r="Q29" s="346">
        <f t="shared" si="12"/>
        <v>13</v>
      </c>
      <c r="R29" s="348">
        <f t="shared" si="12"/>
        <v>-15</v>
      </c>
      <c r="S29" s="346">
        <f t="shared" si="12"/>
        <v>-10</v>
      </c>
      <c r="T29" s="348">
        <f t="shared" si="12"/>
        <v>-10</v>
      </c>
      <c r="U29" s="346">
        <f t="shared" si="12"/>
        <v>-9</v>
      </c>
      <c r="V29" s="348">
        <f t="shared" si="12"/>
        <v>4</v>
      </c>
      <c r="W29" s="346">
        <f t="shared" si="12"/>
        <v>11</v>
      </c>
      <c r="X29" s="348">
        <f t="shared" si="12"/>
        <v>-12</v>
      </c>
      <c r="Y29" s="346">
        <f t="shared" si="12"/>
        <v>-8</v>
      </c>
      <c r="Z29" s="348">
        <f t="shared" si="12"/>
        <v>-7</v>
      </c>
      <c r="AA29" s="346">
        <f t="shared" si="12"/>
        <v>-6</v>
      </c>
      <c r="AB29" s="348">
        <f t="shared" si="12"/>
        <v>-14</v>
      </c>
      <c r="AC29" s="346">
        <f t="shared" si="12"/>
        <v>-8</v>
      </c>
      <c r="AD29" s="352"/>
      <c r="AE29" s="353"/>
    </row>
    <row r="30" spans="1:31" ht="24" customHeight="1">
      <c r="A30" s="159" t="s">
        <v>39</v>
      </c>
      <c r="B30" s="384" t="s">
        <v>93</v>
      </c>
      <c r="C30" s="384"/>
      <c r="D30" s="356">
        <v>0</v>
      </c>
      <c r="E30" s="357">
        <v>0</v>
      </c>
      <c r="F30" s="358">
        <v>0</v>
      </c>
      <c r="G30" s="337">
        <v>0</v>
      </c>
      <c r="H30" s="334">
        <v>0</v>
      </c>
      <c r="I30" s="335">
        <v>0</v>
      </c>
      <c r="J30" s="356">
        <v>0</v>
      </c>
      <c r="K30" s="355">
        <v>0</v>
      </c>
      <c r="L30" s="356">
        <v>0</v>
      </c>
      <c r="M30" s="357">
        <v>0</v>
      </c>
      <c r="N30" s="356">
        <v>0</v>
      </c>
      <c r="O30" s="355">
        <v>0</v>
      </c>
      <c r="P30" s="360">
        <v>0</v>
      </c>
      <c r="Q30" s="357">
        <v>0</v>
      </c>
      <c r="R30" s="355">
        <v>0</v>
      </c>
      <c r="S30" s="357">
        <v>0</v>
      </c>
      <c r="T30" s="360">
        <v>0</v>
      </c>
      <c r="U30" s="357">
        <v>0</v>
      </c>
      <c r="V30" s="355">
        <v>5</v>
      </c>
      <c r="W30" s="357">
        <v>4</v>
      </c>
      <c r="X30" s="360">
        <v>15</v>
      </c>
      <c r="Y30" s="357">
        <v>13</v>
      </c>
      <c r="Z30" s="355">
        <v>2</v>
      </c>
      <c r="AA30" s="357">
        <v>1</v>
      </c>
      <c r="AB30" s="360">
        <v>2</v>
      </c>
      <c r="AC30" s="357">
        <v>2</v>
      </c>
      <c r="AD30" s="361">
        <f>F30+H30+J30+L30+N30+P30+R30+T30+V30+X30+Z30+AB30</f>
        <v>24</v>
      </c>
      <c r="AE30" s="362">
        <f>G30+I30+K30+M30+O30+Q30+S30+U30+W30+Y30+AA30+AC30</f>
        <v>20</v>
      </c>
    </row>
    <row r="31" spans="1:31" ht="12.75" customHeight="1">
      <c r="A31" s="237"/>
      <c r="B31" s="386" t="s">
        <v>18</v>
      </c>
      <c r="C31" s="386"/>
      <c r="D31" s="345">
        <v>-3</v>
      </c>
      <c r="E31" s="346">
        <v>-2</v>
      </c>
      <c r="F31" s="347">
        <f aca="true" t="shared" si="13" ref="F31:AC31">F30-D30</f>
        <v>0</v>
      </c>
      <c r="G31" s="348">
        <f t="shared" si="13"/>
        <v>0</v>
      </c>
      <c r="H31" s="349">
        <f t="shared" si="13"/>
        <v>0</v>
      </c>
      <c r="I31" s="346">
        <f t="shared" si="13"/>
        <v>0</v>
      </c>
      <c r="J31" s="345">
        <f t="shared" si="13"/>
        <v>0</v>
      </c>
      <c r="K31" s="350">
        <f t="shared" si="13"/>
        <v>0</v>
      </c>
      <c r="L31" s="345">
        <f t="shared" si="13"/>
        <v>0</v>
      </c>
      <c r="M31" s="350">
        <f t="shared" si="13"/>
        <v>0</v>
      </c>
      <c r="N31" s="345">
        <f t="shared" si="13"/>
        <v>0</v>
      </c>
      <c r="O31" s="350">
        <f t="shared" si="13"/>
        <v>0</v>
      </c>
      <c r="P31" s="351">
        <f t="shared" si="13"/>
        <v>0</v>
      </c>
      <c r="Q31" s="346">
        <f t="shared" si="13"/>
        <v>0</v>
      </c>
      <c r="R31" s="348">
        <f t="shared" si="13"/>
        <v>0</v>
      </c>
      <c r="S31" s="346">
        <f t="shared" si="13"/>
        <v>0</v>
      </c>
      <c r="T31" s="348">
        <f t="shared" si="13"/>
        <v>0</v>
      </c>
      <c r="U31" s="346">
        <f t="shared" si="13"/>
        <v>0</v>
      </c>
      <c r="V31" s="348">
        <f t="shared" si="13"/>
        <v>5</v>
      </c>
      <c r="W31" s="346">
        <f t="shared" si="13"/>
        <v>4</v>
      </c>
      <c r="X31" s="348">
        <f t="shared" si="13"/>
        <v>10</v>
      </c>
      <c r="Y31" s="346">
        <f t="shared" si="13"/>
        <v>9</v>
      </c>
      <c r="Z31" s="348">
        <f t="shared" si="13"/>
        <v>-13</v>
      </c>
      <c r="AA31" s="346">
        <f t="shared" si="13"/>
        <v>-12</v>
      </c>
      <c r="AB31" s="348">
        <f t="shared" si="13"/>
        <v>0</v>
      </c>
      <c r="AC31" s="346">
        <f t="shared" si="13"/>
        <v>1</v>
      </c>
      <c r="AD31" s="382"/>
      <c r="AE31" s="383"/>
    </row>
    <row r="32" spans="1:31" ht="24" customHeight="1">
      <c r="A32" s="159" t="s">
        <v>42</v>
      </c>
      <c r="B32" s="384" t="s">
        <v>94</v>
      </c>
      <c r="C32" s="384"/>
      <c r="D32" s="334">
        <v>5</v>
      </c>
      <c r="E32" s="335">
        <v>2</v>
      </c>
      <c r="F32" s="336">
        <v>2</v>
      </c>
      <c r="G32" s="337">
        <v>2</v>
      </c>
      <c r="H32" s="356">
        <v>6</v>
      </c>
      <c r="I32" s="335">
        <v>2</v>
      </c>
      <c r="J32" s="334">
        <v>6</v>
      </c>
      <c r="K32" s="341">
        <v>4</v>
      </c>
      <c r="L32" s="334">
        <v>3</v>
      </c>
      <c r="M32" s="335">
        <v>2</v>
      </c>
      <c r="N32" s="334">
        <v>6</v>
      </c>
      <c r="O32" s="341">
        <v>3</v>
      </c>
      <c r="P32" s="340">
        <v>6</v>
      </c>
      <c r="Q32" s="335">
        <v>2</v>
      </c>
      <c r="R32" s="341">
        <v>9</v>
      </c>
      <c r="S32" s="335">
        <v>6</v>
      </c>
      <c r="T32" s="340">
        <v>6</v>
      </c>
      <c r="U32" s="335">
        <v>3</v>
      </c>
      <c r="V32" s="341">
        <v>4</v>
      </c>
      <c r="W32" s="335">
        <v>3</v>
      </c>
      <c r="X32" s="340">
        <v>1</v>
      </c>
      <c r="Y32" s="335">
        <v>0</v>
      </c>
      <c r="Z32" s="341">
        <v>6</v>
      </c>
      <c r="AA32" s="335">
        <v>4</v>
      </c>
      <c r="AB32" s="340">
        <v>4</v>
      </c>
      <c r="AC32" s="335">
        <v>0</v>
      </c>
      <c r="AD32" s="361">
        <f>F32+H32+J32+L32+N32+P32+R32+T32+V32+X32+Z32+AB32</f>
        <v>59</v>
      </c>
      <c r="AE32" s="362">
        <f>G32+I32+K32+M32+O32+Q32+S32+U32+W32+Y32+AA32+AC32</f>
        <v>31</v>
      </c>
    </row>
    <row r="33" spans="1:31" ht="12.75" customHeight="1">
      <c r="A33" s="237"/>
      <c r="B33" s="386" t="s">
        <v>18</v>
      </c>
      <c r="C33" s="386"/>
      <c r="D33" s="345">
        <v>-2</v>
      </c>
      <c r="E33" s="346">
        <v>1</v>
      </c>
      <c r="F33" s="347">
        <f aca="true" t="shared" si="14" ref="F33:AC33">F32-D32</f>
        <v>-3</v>
      </c>
      <c r="G33" s="348">
        <f t="shared" si="14"/>
        <v>0</v>
      </c>
      <c r="H33" s="349">
        <f t="shared" si="14"/>
        <v>4</v>
      </c>
      <c r="I33" s="346">
        <f t="shared" si="14"/>
        <v>0</v>
      </c>
      <c r="J33" s="345">
        <f t="shared" si="14"/>
        <v>0</v>
      </c>
      <c r="K33" s="350">
        <f t="shared" si="14"/>
        <v>2</v>
      </c>
      <c r="L33" s="345">
        <f t="shared" si="14"/>
        <v>-3</v>
      </c>
      <c r="M33" s="350">
        <f t="shared" si="14"/>
        <v>-2</v>
      </c>
      <c r="N33" s="345">
        <f t="shared" si="14"/>
        <v>3</v>
      </c>
      <c r="O33" s="350">
        <f t="shared" si="14"/>
        <v>1</v>
      </c>
      <c r="P33" s="351">
        <f t="shared" si="14"/>
        <v>0</v>
      </c>
      <c r="Q33" s="346">
        <f t="shared" si="14"/>
        <v>-1</v>
      </c>
      <c r="R33" s="348">
        <f t="shared" si="14"/>
        <v>3</v>
      </c>
      <c r="S33" s="346">
        <f t="shared" si="14"/>
        <v>4</v>
      </c>
      <c r="T33" s="348">
        <f t="shared" si="14"/>
        <v>-3</v>
      </c>
      <c r="U33" s="346">
        <f t="shared" si="14"/>
        <v>-3</v>
      </c>
      <c r="V33" s="348">
        <f t="shared" si="14"/>
        <v>-2</v>
      </c>
      <c r="W33" s="346">
        <f t="shared" si="14"/>
        <v>0</v>
      </c>
      <c r="X33" s="348">
        <f t="shared" si="14"/>
        <v>-3</v>
      </c>
      <c r="Y33" s="346">
        <f t="shared" si="14"/>
        <v>-3</v>
      </c>
      <c r="Z33" s="348">
        <f t="shared" si="14"/>
        <v>5</v>
      </c>
      <c r="AA33" s="346">
        <f t="shared" si="14"/>
        <v>4</v>
      </c>
      <c r="AB33" s="348">
        <f t="shared" si="14"/>
        <v>-2</v>
      </c>
      <c r="AC33" s="346">
        <f t="shared" si="14"/>
        <v>-4</v>
      </c>
      <c r="AD33" s="352"/>
      <c r="AE33" s="353"/>
    </row>
    <row r="34" spans="1:31" ht="30.75" customHeight="1">
      <c r="A34" s="211" t="s">
        <v>67</v>
      </c>
      <c r="B34" s="392" t="s">
        <v>95</v>
      </c>
      <c r="C34" s="393"/>
      <c r="D34" s="356">
        <v>0</v>
      </c>
      <c r="E34" s="357">
        <v>0</v>
      </c>
      <c r="F34" s="358">
        <v>3</v>
      </c>
      <c r="G34" s="359">
        <v>0</v>
      </c>
      <c r="H34" s="356">
        <v>0</v>
      </c>
      <c r="I34" s="357">
        <v>0</v>
      </c>
      <c r="J34" s="358">
        <v>0</v>
      </c>
      <c r="K34" s="359">
        <v>0</v>
      </c>
      <c r="L34" s="356">
        <v>1</v>
      </c>
      <c r="M34" s="357">
        <v>1</v>
      </c>
      <c r="N34" s="356">
        <v>0</v>
      </c>
      <c r="O34" s="355">
        <v>0</v>
      </c>
      <c r="P34" s="360">
        <v>0</v>
      </c>
      <c r="Q34" s="357">
        <v>0</v>
      </c>
      <c r="R34" s="355">
        <v>0</v>
      </c>
      <c r="S34" s="357">
        <v>0</v>
      </c>
      <c r="T34" s="360">
        <v>3</v>
      </c>
      <c r="U34" s="357">
        <v>1</v>
      </c>
      <c r="V34" s="355">
        <v>3</v>
      </c>
      <c r="W34" s="357">
        <v>1</v>
      </c>
      <c r="X34" s="360">
        <v>0</v>
      </c>
      <c r="Y34" s="357">
        <v>0</v>
      </c>
      <c r="Z34" s="355">
        <v>0</v>
      </c>
      <c r="AA34" s="357">
        <v>0</v>
      </c>
      <c r="AB34" s="360">
        <v>4</v>
      </c>
      <c r="AC34" s="357">
        <v>0</v>
      </c>
      <c r="AD34" s="361">
        <f>F34+H34+J34+L34+N34+P34+R34+T34+V34+X34+Z34+AB34</f>
        <v>14</v>
      </c>
      <c r="AE34" s="362">
        <f>G34+I34+K34+M34+O34+Q34+S34+U34+W34+Y34+AA34+AC34</f>
        <v>3</v>
      </c>
    </row>
    <row r="35" spans="1:31" ht="15.75" customHeight="1">
      <c r="A35" s="237"/>
      <c r="B35" s="389" t="s">
        <v>18</v>
      </c>
      <c r="C35" s="389"/>
      <c r="D35" s="345">
        <v>-10</v>
      </c>
      <c r="E35" s="346">
        <v>-9</v>
      </c>
      <c r="F35" s="378">
        <f aca="true" t="shared" si="15" ref="F35:AC35">F34-D34</f>
        <v>3</v>
      </c>
      <c r="G35" s="390">
        <f t="shared" si="15"/>
        <v>0</v>
      </c>
      <c r="H35" s="391">
        <f t="shared" si="15"/>
        <v>-3</v>
      </c>
      <c r="I35" s="377">
        <f t="shared" si="15"/>
        <v>0</v>
      </c>
      <c r="J35" s="346">
        <f t="shared" si="15"/>
        <v>0</v>
      </c>
      <c r="K35" s="346">
        <f t="shared" si="15"/>
        <v>0</v>
      </c>
      <c r="L35" s="345">
        <f t="shared" si="15"/>
        <v>1</v>
      </c>
      <c r="M35" s="350">
        <f t="shared" si="15"/>
        <v>1</v>
      </c>
      <c r="N35" s="345">
        <f t="shared" si="15"/>
        <v>-1</v>
      </c>
      <c r="O35" s="350">
        <f t="shared" si="15"/>
        <v>-1</v>
      </c>
      <c r="P35" s="351">
        <f t="shared" si="15"/>
        <v>0</v>
      </c>
      <c r="Q35" s="346">
        <f t="shared" si="15"/>
        <v>0</v>
      </c>
      <c r="R35" s="348">
        <f t="shared" si="15"/>
        <v>0</v>
      </c>
      <c r="S35" s="346">
        <f t="shared" si="15"/>
        <v>0</v>
      </c>
      <c r="T35" s="348">
        <f t="shared" si="15"/>
        <v>3</v>
      </c>
      <c r="U35" s="346">
        <f t="shared" si="15"/>
        <v>1</v>
      </c>
      <c r="V35" s="348">
        <f t="shared" si="15"/>
        <v>0</v>
      </c>
      <c r="W35" s="346">
        <f t="shared" si="15"/>
        <v>0</v>
      </c>
      <c r="X35" s="348">
        <f t="shared" si="15"/>
        <v>-3</v>
      </c>
      <c r="Y35" s="346">
        <f t="shared" si="15"/>
        <v>-1</v>
      </c>
      <c r="Z35" s="348">
        <f t="shared" si="15"/>
        <v>0</v>
      </c>
      <c r="AA35" s="346">
        <f t="shared" si="15"/>
        <v>0</v>
      </c>
      <c r="AB35" s="348">
        <f t="shared" si="15"/>
        <v>4</v>
      </c>
      <c r="AC35" s="346">
        <f t="shared" si="15"/>
        <v>0</v>
      </c>
      <c r="AD35" s="382"/>
      <c r="AE35" s="383"/>
    </row>
    <row r="36" spans="1:31" ht="24" customHeight="1">
      <c r="A36" s="159" t="s">
        <v>96</v>
      </c>
      <c r="B36" s="333" t="s">
        <v>97</v>
      </c>
      <c r="C36" s="333"/>
      <c r="D36" s="334">
        <v>14</v>
      </c>
      <c r="E36" s="335">
        <v>7</v>
      </c>
      <c r="F36" s="336">
        <v>25</v>
      </c>
      <c r="G36" s="337">
        <v>11</v>
      </c>
      <c r="H36" s="334">
        <v>17</v>
      </c>
      <c r="I36" s="335">
        <v>11</v>
      </c>
      <c r="J36" s="336">
        <v>24</v>
      </c>
      <c r="K36" s="337">
        <v>10</v>
      </c>
      <c r="L36" s="334">
        <v>25</v>
      </c>
      <c r="M36" s="335">
        <v>11</v>
      </c>
      <c r="N36" s="334">
        <v>37</v>
      </c>
      <c r="O36" s="341">
        <v>15</v>
      </c>
      <c r="P36" s="340">
        <v>65</v>
      </c>
      <c r="Q36" s="335">
        <v>10</v>
      </c>
      <c r="R36" s="341">
        <v>51</v>
      </c>
      <c r="S36" s="335">
        <v>13</v>
      </c>
      <c r="T36" s="340">
        <v>42</v>
      </c>
      <c r="U36" s="335">
        <v>11</v>
      </c>
      <c r="V36" s="341">
        <v>50</v>
      </c>
      <c r="W36" s="335">
        <v>12</v>
      </c>
      <c r="X36" s="340">
        <v>86</v>
      </c>
      <c r="Y36" s="335">
        <v>22</v>
      </c>
      <c r="Z36" s="341">
        <v>28</v>
      </c>
      <c r="AA36" s="335">
        <v>9</v>
      </c>
      <c r="AB36" s="340">
        <v>22</v>
      </c>
      <c r="AC36" s="335">
        <v>9</v>
      </c>
      <c r="AD36" s="342">
        <f>F36+H36+J36+L36+N36+P36+R36+T36+V36+X36+Z36+AB36</f>
        <v>472</v>
      </c>
      <c r="AE36" s="343">
        <f>G36+I36+K36+M36+O36+Q36+S36+U36+W36+Y36+AA36+AC36</f>
        <v>144</v>
      </c>
    </row>
    <row r="37" spans="1:31" ht="13.5" customHeight="1" thickBot="1">
      <c r="A37" s="394"/>
      <c r="B37" s="395" t="s">
        <v>18</v>
      </c>
      <c r="C37" s="395"/>
      <c r="D37" s="396">
        <v>1</v>
      </c>
      <c r="E37" s="397">
        <v>3</v>
      </c>
      <c r="F37" s="398">
        <f aca="true" t="shared" si="16" ref="F37:AC37">F36-D36</f>
        <v>11</v>
      </c>
      <c r="G37" s="399">
        <f t="shared" si="16"/>
        <v>4</v>
      </c>
      <c r="H37" s="400">
        <f t="shared" si="16"/>
        <v>-8</v>
      </c>
      <c r="I37" s="401">
        <f t="shared" si="16"/>
        <v>0</v>
      </c>
      <c r="J37" s="346">
        <f t="shared" si="16"/>
        <v>7</v>
      </c>
      <c r="K37" s="346">
        <f t="shared" si="16"/>
        <v>-1</v>
      </c>
      <c r="L37" s="345">
        <f t="shared" si="16"/>
        <v>1</v>
      </c>
      <c r="M37" s="350">
        <f t="shared" si="16"/>
        <v>1</v>
      </c>
      <c r="N37" s="402">
        <f t="shared" si="16"/>
        <v>12</v>
      </c>
      <c r="O37" s="350">
        <f t="shared" si="16"/>
        <v>4</v>
      </c>
      <c r="P37" s="351">
        <f t="shared" si="16"/>
        <v>28</v>
      </c>
      <c r="Q37" s="346">
        <f t="shared" si="16"/>
        <v>-5</v>
      </c>
      <c r="R37" s="348">
        <f t="shared" si="16"/>
        <v>-14</v>
      </c>
      <c r="S37" s="401">
        <f t="shared" si="16"/>
        <v>3</v>
      </c>
      <c r="T37" s="348">
        <f t="shared" si="16"/>
        <v>-9</v>
      </c>
      <c r="U37" s="401">
        <f t="shared" si="16"/>
        <v>-2</v>
      </c>
      <c r="V37" s="348">
        <f t="shared" si="16"/>
        <v>8</v>
      </c>
      <c r="W37" s="401">
        <f t="shared" si="16"/>
        <v>1</v>
      </c>
      <c r="X37" s="348">
        <f t="shared" si="16"/>
        <v>36</v>
      </c>
      <c r="Y37" s="401">
        <f t="shared" si="16"/>
        <v>10</v>
      </c>
      <c r="Z37" s="348">
        <f t="shared" si="16"/>
        <v>-58</v>
      </c>
      <c r="AA37" s="401">
        <f t="shared" si="16"/>
        <v>-13</v>
      </c>
      <c r="AB37" s="348">
        <f t="shared" si="16"/>
        <v>-6</v>
      </c>
      <c r="AC37" s="401">
        <f t="shared" si="16"/>
        <v>0</v>
      </c>
      <c r="AD37" s="403"/>
      <c r="AE37" s="404"/>
    </row>
    <row r="38" spans="1:31" ht="24" customHeight="1">
      <c r="A38" s="405" t="s">
        <v>98</v>
      </c>
      <c r="B38" s="406" t="s">
        <v>99</v>
      </c>
      <c r="C38" s="406"/>
      <c r="D38" s="407">
        <v>567</v>
      </c>
      <c r="E38" s="408">
        <v>294</v>
      </c>
      <c r="F38" s="409">
        <f aca="true" t="shared" si="17" ref="F38:AE38">F4+F26+F28+F30+F32+F18+F20+F22+F24+F34+F36</f>
        <v>630</v>
      </c>
      <c r="G38" s="410">
        <f t="shared" si="17"/>
        <v>342</v>
      </c>
      <c r="H38" s="409">
        <f t="shared" si="17"/>
        <v>853</v>
      </c>
      <c r="I38" s="410">
        <f t="shared" si="17"/>
        <v>454</v>
      </c>
      <c r="J38" s="409">
        <f t="shared" si="17"/>
        <v>950</v>
      </c>
      <c r="K38" s="410">
        <f t="shared" si="17"/>
        <v>424</v>
      </c>
      <c r="L38" s="409">
        <f t="shared" si="17"/>
        <v>907</v>
      </c>
      <c r="M38" s="410">
        <f t="shared" si="17"/>
        <v>337</v>
      </c>
      <c r="N38" s="409">
        <f t="shared" si="17"/>
        <v>837</v>
      </c>
      <c r="O38" s="410">
        <f t="shared" si="17"/>
        <v>335</v>
      </c>
      <c r="P38" s="411">
        <f t="shared" si="17"/>
        <v>916</v>
      </c>
      <c r="Q38" s="410">
        <f t="shared" si="17"/>
        <v>348</v>
      </c>
      <c r="R38" s="409">
        <f t="shared" si="17"/>
        <v>792</v>
      </c>
      <c r="S38" s="410">
        <f t="shared" si="17"/>
        <v>295</v>
      </c>
      <c r="T38" s="409">
        <f t="shared" si="17"/>
        <v>793</v>
      </c>
      <c r="U38" s="410">
        <f t="shared" si="17"/>
        <v>378</v>
      </c>
      <c r="V38" s="409">
        <f t="shared" si="17"/>
        <v>962</v>
      </c>
      <c r="W38" s="410">
        <f t="shared" si="17"/>
        <v>533</v>
      </c>
      <c r="X38" s="409">
        <f t="shared" si="17"/>
        <v>1166</v>
      </c>
      <c r="Y38" s="410">
        <f t="shared" si="17"/>
        <v>611</v>
      </c>
      <c r="Z38" s="409">
        <f t="shared" si="17"/>
        <v>855</v>
      </c>
      <c r="AA38" s="408">
        <f t="shared" si="17"/>
        <v>439</v>
      </c>
      <c r="AB38" s="409">
        <f t="shared" si="17"/>
        <v>578</v>
      </c>
      <c r="AC38" s="408">
        <f t="shared" si="17"/>
        <v>305</v>
      </c>
      <c r="AD38" s="409">
        <f t="shared" si="17"/>
        <v>10239</v>
      </c>
      <c r="AE38" s="412">
        <f t="shared" si="17"/>
        <v>4801</v>
      </c>
    </row>
    <row r="39" spans="1:31" ht="16.5" customHeight="1">
      <c r="A39" s="413"/>
      <c r="B39" s="414" t="s">
        <v>18</v>
      </c>
      <c r="C39" s="414"/>
      <c r="D39" s="415">
        <v>-150</v>
      </c>
      <c r="E39" s="416">
        <v>-29</v>
      </c>
      <c r="F39" s="417">
        <f aca="true" t="shared" si="18" ref="F39:AC39">F38-D38</f>
        <v>63</v>
      </c>
      <c r="G39" s="418">
        <f t="shared" si="18"/>
        <v>48</v>
      </c>
      <c r="H39" s="415">
        <f t="shared" si="18"/>
        <v>223</v>
      </c>
      <c r="I39" s="416">
        <f t="shared" si="18"/>
        <v>112</v>
      </c>
      <c r="J39" s="417">
        <f t="shared" si="18"/>
        <v>97</v>
      </c>
      <c r="K39" s="418">
        <f t="shared" si="18"/>
        <v>-30</v>
      </c>
      <c r="L39" s="415">
        <f t="shared" si="18"/>
        <v>-43</v>
      </c>
      <c r="M39" s="416">
        <f t="shared" si="18"/>
        <v>-87</v>
      </c>
      <c r="N39" s="417">
        <f t="shared" si="18"/>
        <v>-70</v>
      </c>
      <c r="O39" s="418">
        <f t="shared" si="18"/>
        <v>-2</v>
      </c>
      <c r="P39" s="419">
        <f t="shared" si="18"/>
        <v>79</v>
      </c>
      <c r="Q39" s="420">
        <f t="shared" si="18"/>
        <v>13</v>
      </c>
      <c r="R39" s="417">
        <f t="shared" si="18"/>
        <v>-124</v>
      </c>
      <c r="S39" s="418">
        <f t="shared" si="18"/>
        <v>-53</v>
      </c>
      <c r="T39" s="415">
        <f t="shared" si="18"/>
        <v>1</v>
      </c>
      <c r="U39" s="416">
        <f t="shared" si="18"/>
        <v>83</v>
      </c>
      <c r="V39" s="417">
        <f t="shared" si="18"/>
        <v>169</v>
      </c>
      <c r="W39" s="418">
        <f t="shared" si="18"/>
        <v>155</v>
      </c>
      <c r="X39" s="415">
        <f t="shared" si="18"/>
        <v>204</v>
      </c>
      <c r="Y39" s="416">
        <f t="shared" si="18"/>
        <v>78</v>
      </c>
      <c r="Z39" s="417">
        <f t="shared" si="18"/>
        <v>-311</v>
      </c>
      <c r="AA39" s="420">
        <f t="shared" si="18"/>
        <v>-172</v>
      </c>
      <c r="AB39" s="417">
        <f t="shared" si="18"/>
        <v>-277</v>
      </c>
      <c r="AC39" s="420">
        <f t="shared" si="18"/>
        <v>-134</v>
      </c>
      <c r="AD39" s="421"/>
      <c r="AE39" s="422"/>
    </row>
    <row r="40" spans="1:31" ht="18.75" customHeight="1" thickBot="1">
      <c r="A40" s="423"/>
      <c r="B40" s="424" t="s">
        <v>100</v>
      </c>
      <c r="C40" s="424"/>
      <c r="D40" s="425">
        <v>3</v>
      </c>
      <c r="E40" s="426">
        <v>0</v>
      </c>
      <c r="F40" s="427">
        <v>8</v>
      </c>
      <c r="G40" s="428">
        <v>2</v>
      </c>
      <c r="H40" s="425">
        <v>10</v>
      </c>
      <c r="I40" s="426">
        <v>5</v>
      </c>
      <c r="J40" s="427">
        <v>10</v>
      </c>
      <c r="K40" s="428">
        <v>4</v>
      </c>
      <c r="L40" s="425">
        <v>12</v>
      </c>
      <c r="M40" s="426">
        <v>4</v>
      </c>
      <c r="N40" s="427">
        <v>11</v>
      </c>
      <c r="O40" s="428">
        <v>6</v>
      </c>
      <c r="P40" s="425">
        <v>13</v>
      </c>
      <c r="Q40" s="426">
        <v>7</v>
      </c>
      <c r="R40" s="427">
        <v>7</v>
      </c>
      <c r="S40" s="428">
        <v>2</v>
      </c>
      <c r="T40" s="425">
        <v>3</v>
      </c>
      <c r="U40" s="426">
        <v>1</v>
      </c>
      <c r="V40" s="427">
        <v>8</v>
      </c>
      <c r="W40" s="428">
        <v>3</v>
      </c>
      <c r="X40" s="425">
        <v>8</v>
      </c>
      <c r="Y40" s="426">
        <v>2</v>
      </c>
      <c r="Z40" s="427">
        <v>15</v>
      </c>
      <c r="AA40" s="428">
        <v>6</v>
      </c>
      <c r="AB40" s="425">
        <v>9</v>
      </c>
      <c r="AC40" s="426">
        <v>3</v>
      </c>
      <c r="AD40" s="429">
        <f>F40+H40+J40+L40+N40+P40+R40+T40+V40+X40+Z40+AB40</f>
        <v>114</v>
      </c>
      <c r="AE40" s="430">
        <f>I40+K40+M40+O40+Q40+S40+U40+W40+Y40+AA40+AC40</f>
        <v>43</v>
      </c>
    </row>
  </sheetData>
  <mergeCells count="53">
    <mergeCell ref="B33:C33"/>
    <mergeCell ref="B26:C26"/>
    <mergeCell ref="B18:C18"/>
    <mergeCell ref="B19:C19"/>
    <mergeCell ref="AB2:AC2"/>
    <mergeCell ref="T2:U2"/>
    <mergeCell ref="V2:W2"/>
    <mergeCell ref="X2:Y2"/>
    <mergeCell ref="Z2:AA2"/>
    <mergeCell ref="P2:Q2"/>
    <mergeCell ref="R2:S2"/>
    <mergeCell ref="F2:G2"/>
    <mergeCell ref="H2:I2"/>
    <mergeCell ref="J2:K2"/>
    <mergeCell ref="L2:M2"/>
    <mergeCell ref="N2:O2"/>
    <mergeCell ref="A18:A19"/>
    <mergeCell ref="A38:A39"/>
    <mergeCell ref="D2:E2"/>
    <mergeCell ref="A2:C3"/>
    <mergeCell ref="B38:C38"/>
    <mergeCell ref="A34:A35"/>
    <mergeCell ref="B34:C34"/>
    <mergeCell ref="B35:C35"/>
    <mergeCell ref="B39:C39"/>
    <mergeCell ref="B32:C32"/>
    <mergeCell ref="B36:C36"/>
    <mergeCell ref="B37:C37"/>
    <mergeCell ref="A4:A17"/>
    <mergeCell ref="B30:C30"/>
    <mergeCell ref="B31:C31"/>
    <mergeCell ref="B28:C28"/>
    <mergeCell ref="B29:C29"/>
    <mergeCell ref="B4:C4"/>
    <mergeCell ref="B5:C5"/>
    <mergeCell ref="B24:C24"/>
    <mergeCell ref="B40:C40"/>
    <mergeCell ref="A1:AE1"/>
    <mergeCell ref="B6:B17"/>
    <mergeCell ref="A26:A27"/>
    <mergeCell ref="A36:A37"/>
    <mergeCell ref="A28:A29"/>
    <mergeCell ref="A30:A31"/>
    <mergeCell ref="A32:A33"/>
    <mergeCell ref="B25:C25"/>
    <mergeCell ref="B27:C27"/>
    <mergeCell ref="A24:A25"/>
    <mergeCell ref="A20:A21"/>
    <mergeCell ref="B20:C20"/>
    <mergeCell ref="B21:C21"/>
    <mergeCell ref="A22:A23"/>
    <mergeCell ref="B22:C22"/>
    <mergeCell ref="B23:C23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statystyka</dc:creator>
  <cp:keywords/>
  <dc:description/>
  <cp:lastModifiedBy>statystyka</cp:lastModifiedBy>
  <dcterms:created xsi:type="dcterms:W3CDTF">2007-01-16T10:13:19Z</dcterms:created>
  <dcterms:modified xsi:type="dcterms:W3CDTF">2007-01-16T10:14:07Z</dcterms:modified>
  <cp:category/>
  <cp:version/>
  <cp:contentType/>
  <cp:contentStatus/>
</cp:coreProperties>
</file>