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850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externalReferences>
    <externalReference r:id="rId8"/>
  </externalReferences>
  <definedNames>
    <definedName name="_xlnm.Print_Area" localSheetId="4">'oferty (4)'!$A$1:$S$20</definedName>
    <definedName name="_xlnm.Print_Area" localSheetId="1">'wiek,wyk,czas,staz (4)'!$A$1:$AE$30</definedName>
    <definedName name="_xlnm.Print_Area" localSheetId="3">'zarejestrowani (4)'!$A$1:$AE$31</definedName>
  </definedNames>
  <calcPr fullCalcOnLoad="1"/>
</workbook>
</file>

<file path=xl/sharedStrings.xml><?xml version="1.0" encoding="utf-8"?>
<sst xmlns="http://schemas.openxmlformats.org/spreadsheetml/2006/main" count="586" uniqueCount="186">
  <si>
    <t/>
  </si>
  <si>
    <t>Powiatowy Urząd Pracy w Turku</t>
  </si>
  <si>
    <t>SYTUACJA BEZROBOCIA W POWIECIE TURECKIM</t>
  </si>
  <si>
    <t>od 01kwietnia 2018 roku</t>
  </si>
  <si>
    <t>do 30 kwietnia o 2018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</si>
  <si>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</si>
  <si>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</si>
  <si>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</si>
  <si>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</si>
  <si>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</si>
  <si>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</si>
  <si>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</si>
  <si>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</si>
  <si>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</si>
  <si>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</si>
  <si>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</si>
  <si>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</si>
  <si>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</si>
  <si>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</si>
  <si>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</si>
  <si>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</si>
  <si>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</si>
  <si>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</si>
  <si>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</si>
  <si>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</si>
  <si>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</si>
  <si>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</si>
  <si>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</si>
  <si>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</si>
  <si>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</si>
  <si>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</si>
  <si>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</si>
  <si>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</si>
  <si>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</si>
  <si>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</si>
  <si>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</si>
  <si>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</si>
  <si>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</si>
  <si>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</si>
  <si>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</si>
  <si>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</si>
  <si>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</si>
  <si>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</si>
  <si>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</si>
  <si>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</si>
  <si>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</si>
  <si>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</si>
  <si>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</si>
  <si>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</si>
  <si>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</si>
  <si>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</si>
  <si>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</si>
  <si>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</si>
  <si>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</si>
  <si>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</si>
  <si>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</si>
  <si>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</si>
  <si>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</si>
  <si>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</si>
  <si>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</si>
  <si>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</si>
  <si>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</si>
  <si>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</si>
  <si>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</si>
  <si>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</si>
  <si>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</si>
  <si>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</si>
  <si>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</si>
  <si>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</si>
  <si>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</si>
  <si>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</si>
  <si>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</si>
  <si>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</si>
  <si>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</si>
  <si>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</si>
  <si>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</si>
  <si>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</si>
  <si>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,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</si>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</sst>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2" fillId="27" borderId="1" applyNumberFormat="0" applyAlignment="0" applyProtection="0"/>
    <xf numFmtId="9" fontId="51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31" borderId="9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19" fillId="0" borderId="0" xfId="51" applyFont="1" applyFill="1" applyBorder="1" applyAlignment="1">
      <alignment vertical="center" wrapText="1"/>
      <protection/>
    </xf>
    <xf numFmtId="0" fontId="18" fillId="0" borderId="0" xfId="51" applyFill="1">
      <alignment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Fill="1" applyBorder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Fill="1" applyBorder="1" applyAlignment="1">
      <alignment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0" xfId="51" applyFont="1" applyFill="1" applyBorder="1" applyAlignment="1">
      <alignment horizontal="center" vertical="center" wrapText="1"/>
      <protection/>
    </xf>
    <xf numFmtId="0" fontId="25" fillId="0" borderId="0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8" fillId="34" borderId="22" xfId="51" applyFont="1" applyFill="1" applyBorder="1" applyAlignment="1">
      <alignment horizontal="center" vertical="center" wrapText="1"/>
      <protection/>
    </xf>
    <xf numFmtId="0" fontId="68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8" fillId="34" borderId="35" xfId="51" applyFont="1" applyFill="1" applyBorder="1" applyAlignment="1">
      <alignment horizontal="center" vertical="center" wrapText="1"/>
      <protection/>
    </xf>
    <xf numFmtId="0" fontId="68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Fill="1" applyBorder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69" fillId="33" borderId="54" xfId="51" applyNumberFormat="1" applyFont="1" applyFill="1" applyBorder="1" applyAlignment="1">
      <alignment horizontal="center" vertical="center" wrapText="1"/>
      <protection/>
    </xf>
    <xf numFmtId="2" fontId="69" fillId="33" borderId="54" xfId="51" applyNumberFormat="1" applyFont="1" applyFill="1" applyBorder="1" applyAlignment="1">
      <alignment horizontal="center" vertical="center" wrapText="1"/>
      <protection/>
    </xf>
    <xf numFmtId="0" fontId="70" fillId="34" borderId="55" xfId="51" applyNumberFormat="1" applyFont="1" applyFill="1" applyBorder="1" applyAlignment="1">
      <alignment horizontal="center" vertical="center" wrapText="1"/>
      <protection/>
    </xf>
    <xf numFmtId="0" fontId="70" fillId="34" borderId="56" xfId="51" applyNumberFormat="1" applyFont="1" applyFill="1" applyBorder="1" applyAlignment="1">
      <alignment horizontal="center" vertical="center" wrapText="1"/>
      <protection/>
    </xf>
    <xf numFmtId="0" fontId="32" fillId="34" borderId="55" xfId="51" applyNumberFormat="1" applyFont="1" applyFill="1" applyBorder="1" applyAlignment="1">
      <alignment horizontal="center" vertical="center" wrapText="1"/>
      <protection/>
    </xf>
    <xf numFmtId="0" fontId="32" fillId="34" borderId="56" xfId="51" applyNumberFormat="1" applyFont="1" applyFill="1" applyBorder="1" applyAlignment="1">
      <alignment horizontal="center" vertical="center" wrapText="1"/>
      <protection/>
    </xf>
    <xf numFmtId="0" fontId="22" fillId="0" borderId="31" xfId="51" applyNumberFormat="1" applyFont="1" applyFill="1" applyBorder="1" applyAlignment="1">
      <alignment horizontal="center"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/>
      <protection/>
    </xf>
    <xf numFmtId="0" fontId="22" fillId="0" borderId="32" xfId="51" applyNumberFormat="1" applyFont="1" applyFill="1" applyBorder="1" applyAlignment="1">
      <alignment horizontal="center" vertical="center" wrapText="1"/>
      <protection/>
    </xf>
    <xf numFmtId="0" fontId="22" fillId="0" borderId="57" xfId="51" applyNumberFormat="1" applyFont="1" applyFill="1" applyBorder="1" applyAlignment="1">
      <alignment horizontal="center" vertical="center" wrapText="1"/>
      <protection/>
    </xf>
    <xf numFmtId="0" fontId="22" fillId="33" borderId="58" xfId="0" applyNumberFormat="1" applyFont="1" applyFill="1" applyBorder="1" applyAlignment="1">
      <alignment horizontal="center" vertical="center" wrapText="1"/>
    </xf>
    <xf numFmtId="0" fontId="22" fillId="0" borderId="59" xfId="51" applyNumberFormat="1" applyFont="1" applyFill="1" applyBorder="1" applyAlignment="1">
      <alignment horizontal="center" vertical="center" wrapText="1"/>
      <protection/>
    </xf>
    <xf numFmtId="0" fontId="29" fillId="0" borderId="0" xfId="51" applyNumberFormat="1" applyFont="1" applyFill="1" applyBorder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69" fillId="33" borderId="62" xfId="51" applyFont="1" applyFill="1" applyBorder="1" applyAlignment="1">
      <alignment horizontal="center" vertical="center" wrapText="1"/>
      <protection/>
    </xf>
    <xf numFmtId="2" fontId="69" fillId="33" borderId="62" xfId="51" applyNumberFormat="1" applyFont="1" applyFill="1" applyBorder="1" applyAlignment="1">
      <alignment horizontal="center" vertical="center" wrapText="1"/>
      <protection/>
    </xf>
    <xf numFmtId="0" fontId="22" fillId="0" borderId="55" xfId="51" applyNumberFormat="1" applyFont="1" applyFill="1" applyBorder="1" applyAlignment="1">
      <alignment horizontal="center" vertical="center" wrapText="1"/>
      <protection/>
    </xf>
    <xf numFmtId="0" fontId="22" fillId="0" borderId="61" xfId="51" applyNumberFormat="1" applyFont="1" applyFill="1" applyBorder="1" applyAlignment="1">
      <alignment horizontal="center" vertical="center" wrapText="1"/>
      <protection/>
    </xf>
    <xf numFmtId="0" fontId="22" fillId="0" borderId="60" xfId="51" applyNumberFormat="1" applyFont="1" applyFill="1" applyBorder="1" applyAlignment="1">
      <alignment horizontal="center" vertical="center" wrapText="1"/>
      <protection/>
    </xf>
    <xf numFmtId="0" fontId="22" fillId="0" borderId="63" xfId="51" applyNumberFormat="1" applyFont="1" applyFill="1" applyBorder="1" applyAlignment="1">
      <alignment horizontal="center" vertical="center" wrapText="1"/>
      <protection/>
    </xf>
    <xf numFmtId="0" fontId="22" fillId="0" borderId="56" xfId="51" applyNumberFormat="1" applyFont="1" applyFill="1" applyBorder="1" applyAlignment="1">
      <alignment horizontal="center" vertical="center" wrapText="1"/>
      <protection/>
    </xf>
    <xf numFmtId="0" fontId="69" fillId="33" borderId="54" xfId="51" applyFont="1" applyFill="1" applyBorder="1" applyAlignment="1">
      <alignment horizontal="center" vertical="center" wrapText="1"/>
      <protection/>
    </xf>
    <xf numFmtId="2" fontId="69" fillId="33" borderId="64" xfId="51" applyNumberFormat="1" applyFont="1" applyFill="1" applyBorder="1" applyAlignment="1">
      <alignment horizontal="center" vertical="center" wrapText="1"/>
      <protection/>
    </xf>
    <xf numFmtId="0" fontId="70" fillId="34" borderId="31" xfId="51" applyNumberFormat="1" applyFont="1" applyFill="1" applyBorder="1" applyAlignment="1">
      <alignment horizontal="center" vertical="center" wrapText="1"/>
      <protection/>
    </xf>
    <xf numFmtId="0" fontId="70" fillId="34" borderId="59" xfId="51" applyNumberFormat="1" applyFont="1" applyFill="1" applyBorder="1" applyAlignment="1">
      <alignment horizontal="center" vertical="center" wrapText="1"/>
      <protection/>
    </xf>
    <xf numFmtId="0" fontId="32" fillId="34" borderId="31" xfId="51" applyNumberFormat="1" applyFont="1" applyFill="1" applyBorder="1" applyAlignment="1">
      <alignment horizontal="center" vertical="center" wrapText="1"/>
      <protection/>
    </xf>
    <xf numFmtId="0" fontId="32" fillId="34" borderId="59" xfId="51" applyNumberFormat="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0" fontId="33" fillId="35" borderId="66" xfId="51" applyFont="1" applyFill="1" applyBorder="1" applyAlignment="1">
      <alignment horizontal="center" vertical="center" wrapText="1"/>
      <protection/>
    </xf>
    <xf numFmtId="0" fontId="33" fillId="35" borderId="67" xfId="51" applyFont="1" applyFill="1" applyBorder="1" applyAlignment="1">
      <alignment horizontal="center" vertical="center" wrapText="1"/>
      <protection/>
    </xf>
    <xf numFmtId="3" fontId="34" fillId="35" borderId="68" xfId="51" applyNumberFormat="1" applyFont="1" applyFill="1" applyBorder="1" applyAlignment="1">
      <alignment horizontal="center" vertical="center" wrapText="1"/>
      <protection/>
    </xf>
    <xf numFmtId="4" fontId="34" fillId="35" borderId="68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9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Fill="1" applyBorder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22" fillId="0" borderId="23" xfId="51" applyNumberFormat="1" applyFont="1" applyFill="1" applyBorder="1" applyAlignment="1">
      <alignment horizontal="center" vertical="center" wrapText="1"/>
      <protection/>
    </xf>
    <xf numFmtId="0" fontId="22" fillId="0" borderId="85" xfId="51" applyNumberFormat="1" applyFont="1" applyFill="1" applyBorder="1" applyAlignment="1">
      <alignment horizontal="center" vertical="center" wrapText="1"/>
      <protection/>
    </xf>
    <xf numFmtId="0" fontId="22" fillId="0" borderId="60" xfId="51" applyFont="1" applyFill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22" fillId="0" borderId="88" xfId="51" applyNumberFormat="1" applyFont="1" applyFill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3" fontId="34" fillId="35" borderId="91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Fill="1" applyBorder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7" fillId="33" borderId="80" xfId="51" applyFont="1" applyFill="1" applyBorder="1" applyAlignment="1">
      <alignment horizontal="center" vertical="center" wrapText="1"/>
      <protection/>
    </xf>
    <xf numFmtId="0" fontId="37" fillId="33" borderId="92" xfId="51" applyFont="1" applyFill="1" applyBorder="1" applyAlignment="1">
      <alignment horizontal="center" vertical="center" wrapText="1"/>
      <protection/>
    </xf>
    <xf numFmtId="0" fontId="37" fillId="33" borderId="77" xfId="51" applyFont="1" applyFill="1" applyBorder="1" applyAlignment="1">
      <alignment horizontal="center" vertical="center" wrapText="1"/>
      <protection/>
    </xf>
    <xf numFmtId="0" fontId="32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93" xfId="51" applyFont="1" applyFill="1" applyBorder="1" applyAlignment="1">
      <alignment horizontal="center" vertical="center" wrapText="1"/>
      <protection/>
    </xf>
    <xf numFmtId="0" fontId="38" fillId="34" borderId="94" xfId="51" applyFont="1" applyFill="1" applyBorder="1" applyAlignment="1">
      <alignment horizontal="center" vertical="center" wrapText="1"/>
      <protection/>
    </xf>
    <xf numFmtId="0" fontId="38" fillId="34" borderId="95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Border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38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50" xfId="51" applyFont="1" applyFill="1" applyBorder="1" applyAlignment="1">
      <alignment horizontal="center" vertical="center" wrapText="1"/>
      <protection/>
    </xf>
    <xf numFmtId="0" fontId="39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39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Border="1" applyAlignment="1">
      <alignment horizontal="center" vertical="center" wrapText="1"/>
      <protection/>
    </xf>
    <xf numFmtId="0" fontId="22" fillId="33" borderId="31" xfId="51" applyNumberFormat="1" applyFont="1" applyFill="1" applyBorder="1" applyAlignment="1">
      <alignment horizontal="center" vertical="center" wrapText="1"/>
      <protection/>
    </xf>
    <xf numFmtId="0" fontId="22" fillId="33" borderId="57" xfId="51" applyNumberFormat="1" applyFont="1" applyFill="1" applyBorder="1" applyAlignment="1">
      <alignment horizontal="center" vertical="center" wrapText="1"/>
      <protection/>
    </xf>
    <xf numFmtId="0" fontId="22" fillId="33" borderId="0" xfId="51" applyNumberFormat="1" applyFont="1" applyFill="1" applyBorder="1" applyAlignment="1">
      <alignment horizontal="center" vertical="center" wrapText="1"/>
      <protection/>
    </xf>
    <xf numFmtId="0" fontId="22" fillId="33" borderId="32" xfId="51" applyNumberFormat="1" applyFont="1" applyFill="1" applyBorder="1" applyAlignment="1">
      <alignment horizontal="center" vertical="center" wrapText="1"/>
      <protection/>
    </xf>
    <xf numFmtId="0" fontId="22" fillId="33" borderId="59" xfId="51" applyNumberFormat="1" applyFont="1" applyFill="1" applyBorder="1" applyAlignment="1">
      <alignment horizontal="center" vertical="center" wrapText="1"/>
      <protection/>
    </xf>
    <xf numFmtId="1" fontId="22" fillId="33" borderId="59" xfId="51" applyNumberFormat="1" applyFont="1" applyFill="1" applyBorder="1" applyAlignment="1">
      <alignment horizontal="center" vertical="center" wrapText="1"/>
      <protection/>
    </xf>
    <xf numFmtId="0" fontId="32" fillId="34" borderId="57" xfId="51" applyNumberFormat="1" applyFont="1" applyFill="1" applyBorder="1" applyAlignment="1">
      <alignment horizontal="center" vertical="center" wrapText="1"/>
      <protection/>
    </xf>
    <xf numFmtId="0" fontId="32" fillId="34" borderId="85" xfId="51" applyNumberFormat="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22" fillId="33" borderId="103" xfId="51" applyNumberFormat="1" applyFont="1" applyFill="1" applyBorder="1" applyAlignment="1">
      <alignment horizontal="center" vertical="center" wrapText="1"/>
      <protection/>
    </xf>
    <xf numFmtId="0" fontId="22" fillId="33" borderId="104" xfId="51" applyNumberFormat="1" applyFont="1" applyFill="1" applyBorder="1" applyAlignment="1">
      <alignment horizontal="center" vertical="center" wrapText="1"/>
      <protection/>
    </xf>
    <xf numFmtId="0" fontId="22" fillId="33" borderId="106" xfId="51" applyNumberFormat="1" applyFont="1" applyFill="1" applyBorder="1" applyAlignment="1">
      <alignment horizontal="center" vertical="center" wrapText="1"/>
      <protection/>
    </xf>
    <xf numFmtId="1" fontId="22" fillId="33" borderId="106" xfId="51" applyNumberFormat="1" applyFont="1" applyFill="1" applyBorder="1" applyAlignment="1">
      <alignment horizontal="center" vertical="center" wrapText="1"/>
      <protection/>
    </xf>
    <xf numFmtId="0" fontId="32" fillId="34" borderId="107" xfId="51" applyNumberFormat="1" applyFont="1" applyFill="1" applyBorder="1" applyAlignment="1">
      <alignment horizontal="center" vertical="center" wrapText="1"/>
      <protection/>
    </xf>
    <xf numFmtId="0" fontId="32" fillId="34" borderId="106" xfId="51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2" fillId="34" borderId="65" xfId="51" applyFont="1" applyFill="1" applyBorder="1" applyAlignment="1">
      <alignment horizontal="center" vertical="center" wrapText="1"/>
      <protection/>
    </xf>
    <xf numFmtId="0" fontId="32" fillId="34" borderId="69" xfId="51" applyFont="1" applyFill="1" applyBorder="1" applyAlignment="1">
      <alignment horizontal="center" vertical="center" wrapText="1"/>
      <protection/>
    </xf>
    <xf numFmtId="0" fontId="32" fillId="34" borderId="68" xfId="51" applyFont="1" applyFill="1" applyBorder="1" applyAlignment="1">
      <alignment horizontal="center" vertical="center" wrapText="1"/>
      <protection/>
    </xf>
    <xf numFmtId="0" fontId="32" fillId="34" borderId="108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0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77" xfId="51" applyFont="1" applyFill="1" applyBorder="1" applyAlignment="1">
      <alignment horizontal="center" vertical="center" wrapText="1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2" fillId="33" borderId="57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center" vertical="center" wrapText="1"/>
    </xf>
    <xf numFmtId="0" fontId="22" fillId="33" borderId="31" xfId="0" applyNumberFormat="1" applyFont="1" applyFill="1" applyBorder="1" applyAlignment="1">
      <alignment horizontal="center" vertical="center" wrapText="1"/>
    </xf>
    <xf numFmtId="0" fontId="22" fillId="33" borderId="59" xfId="0" applyNumberFormat="1" applyFont="1" applyFill="1" applyBorder="1" applyAlignment="1">
      <alignment horizontal="center" vertical="center" wrapText="1"/>
    </xf>
    <xf numFmtId="0" fontId="32" fillId="34" borderId="57" xfId="51" applyFont="1" applyFill="1" applyBorder="1" applyAlignment="1">
      <alignment horizontal="center" vertical="center" wrapText="1"/>
      <protection/>
    </xf>
    <xf numFmtId="0" fontId="32" fillId="34" borderId="85" xfId="51" applyFont="1" applyFill="1" applyBorder="1" applyAlignment="1">
      <alignment horizontal="center" vertical="center" wrapText="1"/>
      <protection/>
    </xf>
    <xf numFmtId="0" fontId="29" fillId="33" borderId="111" xfId="51" applyFont="1" applyFill="1" applyBorder="1" applyAlignment="1">
      <alignment horizontal="center" vertical="center" wrapText="1"/>
      <protection/>
    </xf>
    <xf numFmtId="0" fontId="22" fillId="33" borderId="107" xfId="0" applyNumberFormat="1" applyFont="1" applyFill="1" applyBorder="1" applyAlignment="1">
      <alignment horizontal="center" vertical="center" wrapText="1"/>
    </xf>
    <xf numFmtId="0" fontId="22" fillId="33" borderId="111" xfId="0" applyNumberFormat="1" applyFont="1" applyFill="1" applyBorder="1" applyAlignment="1">
      <alignment horizontal="center" vertical="center" wrapText="1"/>
    </xf>
    <xf numFmtId="0" fontId="22" fillId="33" borderId="103" xfId="0" applyNumberFormat="1" applyFont="1" applyFill="1" applyBorder="1" applyAlignment="1">
      <alignment horizontal="center" vertical="center" wrapText="1"/>
    </xf>
    <xf numFmtId="0" fontId="22" fillId="33" borderId="112" xfId="0" applyNumberFormat="1" applyFont="1" applyFill="1" applyBorder="1" applyAlignment="1">
      <alignment horizontal="center" vertical="center" wrapText="1"/>
    </xf>
    <xf numFmtId="0" fontId="32" fillId="34" borderId="107" xfId="51" applyFont="1" applyFill="1" applyBorder="1" applyAlignment="1">
      <alignment horizontal="center" vertical="center" wrapText="1"/>
      <protection/>
    </xf>
    <xf numFmtId="0" fontId="32" fillId="34" borderId="106" xfId="51" applyFont="1" applyFill="1" applyBorder="1" applyAlignment="1">
      <alignment horizontal="center" vertical="center" wrapText="1"/>
      <protection/>
    </xf>
    <xf numFmtId="0" fontId="32" fillId="34" borderId="74" xfId="51" applyFont="1" applyFill="1" applyBorder="1" applyAlignment="1">
      <alignment horizontal="center" vertical="center" wrapText="1"/>
      <protection/>
    </xf>
    <xf numFmtId="0" fontId="32" fillId="34" borderId="113" xfId="51" applyFont="1" applyFill="1" applyBorder="1" applyAlignment="1">
      <alignment horizontal="center" vertical="center" wrapText="1"/>
      <protection/>
    </xf>
    <xf numFmtId="0" fontId="40" fillId="34" borderId="17" xfId="51" applyFont="1" applyFill="1" applyBorder="1" applyAlignment="1">
      <alignment horizontal="center" vertical="center"/>
      <protection/>
    </xf>
    <xf numFmtId="0" fontId="40" fillId="34" borderId="18" xfId="51" applyFont="1" applyFill="1" applyBorder="1" applyAlignment="1">
      <alignment horizontal="center" vertical="center"/>
      <protection/>
    </xf>
    <xf numFmtId="0" fontId="40" fillId="34" borderId="114" xfId="51" applyFont="1" applyFill="1" applyBorder="1" applyAlignment="1">
      <alignment horizontal="center" vertical="center"/>
      <protection/>
    </xf>
    <xf numFmtId="0" fontId="41" fillId="34" borderId="65" xfId="51" applyFont="1" applyFill="1" applyBorder="1" applyAlignment="1">
      <alignment horizontal="center" vertical="center"/>
      <protection/>
    </xf>
    <xf numFmtId="0" fontId="41" fillId="34" borderId="69" xfId="51" applyFont="1" applyFill="1" applyBorder="1" applyAlignment="1">
      <alignment horizontal="center" vertical="center"/>
      <protection/>
    </xf>
    <xf numFmtId="0" fontId="32" fillId="34" borderId="66" xfId="51" applyFont="1" applyFill="1" applyBorder="1" applyAlignment="1">
      <alignment horizontal="center" vertical="center" wrapText="1"/>
      <protection/>
    </xf>
    <xf numFmtId="0" fontId="41" fillId="34" borderId="115" xfId="51" applyFont="1" applyFill="1" applyBorder="1" applyAlignment="1">
      <alignment horizontal="center" vertical="center"/>
      <protection/>
    </xf>
    <xf numFmtId="0" fontId="41" fillId="34" borderId="19" xfId="51" applyFont="1" applyFill="1" applyBorder="1" applyAlignment="1">
      <alignment horizontal="center" vertical="center"/>
      <protection/>
    </xf>
    <xf numFmtId="0" fontId="42" fillId="0" borderId="79" xfId="0" applyFont="1" applyBorder="1" applyAlignment="1">
      <alignment horizontal="center" vertical="center" wrapText="1"/>
    </xf>
    <xf numFmtId="0" fontId="43" fillId="0" borderId="79" xfId="0" applyFont="1" applyBorder="1" applyAlignment="1">
      <alignment horizontal="center" vertical="center" wrapText="1"/>
    </xf>
    <xf numFmtId="0" fontId="43" fillId="0" borderId="116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2" fillId="0" borderId="79" xfId="0" applyFont="1" applyBorder="1" applyAlignment="1">
      <alignment horizontal="right" vertical="center" wrapText="1"/>
    </xf>
    <xf numFmtId="0" fontId="42" fillId="0" borderId="80" xfId="0" applyFont="1" applyBorder="1" applyAlignment="1">
      <alignment horizontal="right" vertical="center" wrapText="1"/>
    </xf>
    <xf numFmtId="0" fontId="42" fillId="0" borderId="92" xfId="0" applyFont="1" applyBorder="1" applyAlignment="1">
      <alignment horizontal="left" vertical="center" wrapText="1"/>
    </xf>
    <xf numFmtId="0" fontId="42" fillId="0" borderId="77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5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18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center" vertical="center" wrapText="1"/>
    </xf>
    <xf numFmtId="0" fontId="0" fillId="34" borderId="119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1" xfId="0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27" fillId="34" borderId="122" xfId="51" applyFont="1" applyFill="1" applyBorder="1" applyAlignment="1">
      <alignment horizontal="center" vertical="center" wrapText="1"/>
      <protection/>
    </xf>
    <xf numFmtId="0" fontId="27" fillId="34" borderId="123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46" fillId="36" borderId="89" xfId="0" applyFont="1" applyFill="1" applyBorder="1" applyAlignment="1">
      <alignment horizontal="center" vertical="center"/>
    </xf>
    <xf numFmtId="0" fontId="37" fillId="33" borderId="96" xfId="0" applyFont="1" applyFill="1" applyBorder="1" applyAlignment="1">
      <alignment horizontal="center" vertical="center" wrapText="1"/>
    </xf>
    <xf numFmtId="0" fontId="37" fillId="33" borderId="99" xfId="0" applyFont="1" applyFill="1" applyBorder="1" applyAlignment="1">
      <alignment horizontal="center" vertical="center" wrapText="1"/>
    </xf>
    <xf numFmtId="0" fontId="37" fillId="33" borderId="98" xfId="0" applyFont="1" applyFill="1" applyBorder="1" applyAlignment="1">
      <alignment horizontal="center" vertical="center" wrapText="1"/>
    </xf>
    <xf numFmtId="0" fontId="47" fillId="0" borderId="124" xfId="0" applyNumberFormat="1" applyFont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6" fillId="36" borderId="86" xfId="0" applyFont="1" applyFill="1" applyBorder="1" applyAlignment="1">
      <alignment horizontal="center" vertical="center"/>
    </xf>
    <xf numFmtId="0" fontId="47" fillId="0" borderId="62" xfId="0" applyNumberFormat="1" applyFont="1" applyBorder="1" applyAlignment="1">
      <alignment horizontal="center" vertical="center"/>
    </xf>
    <xf numFmtId="0" fontId="46" fillId="37" borderId="125" xfId="0" applyFont="1" applyFill="1" applyBorder="1" applyAlignment="1">
      <alignment horizontal="center" vertical="center"/>
    </xf>
    <xf numFmtId="0" fontId="46" fillId="37" borderId="126" xfId="0" applyFont="1" applyFill="1" applyBorder="1" applyAlignment="1">
      <alignment horizontal="center" vertical="center"/>
    </xf>
    <xf numFmtId="0" fontId="46" fillId="37" borderId="127" xfId="0" applyFont="1" applyFill="1" applyBorder="1" applyAlignment="1">
      <alignment horizontal="center" vertical="center"/>
    </xf>
    <xf numFmtId="0" fontId="46" fillId="37" borderId="115" xfId="0" applyFont="1" applyFill="1" applyBorder="1" applyAlignment="1">
      <alignment horizontal="center" vertical="center"/>
    </xf>
    <xf numFmtId="0" fontId="46" fillId="37" borderId="18" xfId="0" applyFont="1" applyFill="1" applyBorder="1" applyAlignment="1">
      <alignment horizontal="center" vertical="center"/>
    </xf>
    <xf numFmtId="0" fontId="46" fillId="37" borderId="1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34" borderId="12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5" fillId="34" borderId="129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30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center" vertical="center" wrapText="1"/>
    </xf>
    <xf numFmtId="0" fontId="22" fillId="34" borderId="131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18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45" fillId="34" borderId="134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35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2" fillId="34" borderId="136" xfId="0" applyFont="1" applyFill="1" applyBorder="1" applyAlignment="1">
      <alignment horizontal="center" vertical="center"/>
    </xf>
    <xf numFmtId="0" fontId="42" fillId="0" borderId="137" xfId="0" applyNumberFormat="1" applyFont="1" applyBorder="1" applyAlignment="1">
      <alignment horizontal="center" vertical="center"/>
    </xf>
    <xf numFmtId="0" fontId="42" fillId="0" borderId="138" xfId="0" applyNumberFormat="1" applyFont="1" applyBorder="1" applyAlignment="1">
      <alignment horizontal="center" vertical="center"/>
    </xf>
    <xf numFmtId="0" fontId="42" fillId="0" borderId="79" xfId="0" applyNumberFormat="1" applyFont="1" applyBorder="1" applyAlignment="1">
      <alignment horizontal="center" vertical="center"/>
    </xf>
    <xf numFmtId="0" fontId="42" fillId="0" borderId="139" xfId="0" applyNumberFormat="1" applyFont="1" applyBorder="1" applyAlignment="1">
      <alignment horizontal="center" vertical="center"/>
    </xf>
    <xf numFmtId="0" fontId="42" fillId="0" borderId="140" xfId="0" applyNumberFormat="1" applyFont="1" applyBorder="1" applyAlignment="1">
      <alignment horizontal="center" vertical="center"/>
    </xf>
    <xf numFmtId="0" fontId="42" fillId="0" borderId="141" xfId="0" applyNumberFormat="1" applyFont="1" applyBorder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2" fillId="0" borderId="142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/>
    </xf>
    <xf numFmtId="0" fontId="42" fillId="0" borderId="143" xfId="0" applyNumberFormat="1" applyFont="1" applyBorder="1" applyAlignment="1">
      <alignment horizontal="center" vertical="center"/>
    </xf>
    <xf numFmtId="0" fontId="42" fillId="0" borderId="61" xfId="0" applyNumberFormat="1" applyFont="1" applyBorder="1" applyAlignment="1">
      <alignment horizontal="center" vertical="center"/>
    </xf>
    <xf numFmtId="0" fontId="42" fillId="0" borderId="87" xfId="0" applyNumberFormat="1" applyFont="1" applyBorder="1" applyAlignment="1">
      <alignment horizontal="center" vertical="center"/>
    </xf>
    <xf numFmtId="0" fontId="42" fillId="0" borderId="62" xfId="0" applyNumberFormat="1" applyFont="1" applyBorder="1" applyAlignment="1">
      <alignment horizontal="center" vertical="center" wrapText="1"/>
    </xf>
    <xf numFmtId="0" fontId="48" fillId="37" borderId="125" xfId="0" applyFont="1" applyFill="1" applyBorder="1" applyAlignment="1">
      <alignment horizontal="center" vertical="center"/>
    </xf>
    <xf numFmtId="0" fontId="48" fillId="37" borderId="17" xfId="0" applyFont="1" applyFill="1" applyBorder="1" applyAlignment="1">
      <alignment horizontal="center" vertical="center"/>
    </xf>
    <xf numFmtId="0" fontId="48" fillId="37" borderId="114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36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49" fillId="34" borderId="50" xfId="51" applyFont="1" applyFill="1" applyBorder="1" applyAlignment="1">
      <alignment horizontal="center" vertical="center" wrapText="1"/>
      <protection/>
    </xf>
    <xf numFmtId="0" fontId="49" fillId="34" borderId="83" xfId="51" applyFont="1" applyFill="1" applyBorder="1" applyAlignment="1">
      <alignment horizontal="center" vertical="center" wrapText="1"/>
      <protection/>
    </xf>
    <xf numFmtId="0" fontId="49" fillId="34" borderId="51" xfId="51" applyFont="1" applyFill="1" applyBorder="1" applyAlignment="1">
      <alignment horizontal="center" vertical="center" wrapText="1"/>
      <protection/>
    </xf>
    <xf numFmtId="0" fontId="49" fillId="34" borderId="48" xfId="51" applyFont="1" applyFill="1" applyBorder="1" applyAlignment="1">
      <alignment horizontal="center" vertical="center" wrapText="1"/>
      <protection/>
    </xf>
    <xf numFmtId="0" fontId="49" fillId="34" borderId="135" xfId="51" applyFont="1" applyFill="1" applyBorder="1" applyAlignment="1">
      <alignment horizontal="center" vertical="center" wrapText="1"/>
      <protection/>
    </xf>
    <xf numFmtId="0" fontId="49" fillId="34" borderId="58" xfId="51" applyFont="1" applyFill="1" applyBorder="1" applyAlignment="1">
      <alignment horizontal="center" vertical="center" wrapText="1"/>
      <protection/>
    </xf>
    <xf numFmtId="0" fontId="49" fillId="34" borderId="49" xfId="51" applyFont="1" applyFill="1" applyBorder="1" applyAlignment="1">
      <alignment horizontal="center" vertical="center" wrapText="1"/>
      <protection/>
    </xf>
    <xf numFmtId="0" fontId="49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29" fillId="34" borderId="146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29" fillId="33" borderId="20" xfId="52" applyNumberFormat="1" applyFont="1" applyFill="1" applyBorder="1" applyAlignment="1">
      <alignment horizontal="center" vertical="center" wrapText="1"/>
      <protection/>
    </xf>
    <xf numFmtId="0" fontId="29" fillId="33" borderId="23" xfId="52" applyNumberFormat="1" applyFont="1" applyFill="1" applyBorder="1" applyAlignment="1">
      <alignment horizontal="center" vertical="center" wrapText="1"/>
      <protection/>
    </xf>
    <xf numFmtId="0" fontId="29" fillId="33" borderId="97" xfId="52" applyNumberFormat="1" applyFont="1" applyFill="1" applyBorder="1" applyAlignment="1">
      <alignment horizontal="center" vertical="center" wrapText="1"/>
      <protection/>
    </xf>
    <xf numFmtId="0" fontId="29" fillId="33" borderId="148" xfId="52" applyNumberFormat="1" applyFont="1" applyFill="1" applyBorder="1" applyAlignment="1">
      <alignment horizontal="center" vertical="center" wrapText="1"/>
      <protection/>
    </xf>
    <xf numFmtId="0" fontId="29" fillId="33" borderId="149" xfId="52" applyNumberFormat="1" applyFont="1" applyFill="1" applyBorder="1" applyAlignment="1">
      <alignment horizontal="center" vertical="center" wrapText="1"/>
      <protection/>
    </xf>
    <xf numFmtId="0" fontId="29" fillId="33" borderId="150" xfId="52" applyNumberFormat="1" applyFont="1" applyFill="1" applyBorder="1" applyAlignment="1">
      <alignment horizontal="center" vertical="center" wrapText="1"/>
      <protection/>
    </xf>
    <xf numFmtId="0" fontId="29" fillId="33" borderId="24" xfId="52" applyNumberFormat="1" applyFont="1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8" fillId="36" borderId="60" xfId="52" applyFont="1" applyFill="1" applyBorder="1" applyAlignment="1">
      <alignment horizontal="left" vertical="center" wrapText="1"/>
      <protection/>
    </xf>
    <xf numFmtId="0" fontId="29" fillId="36" borderId="151" xfId="51" applyFont="1" applyFill="1" applyBorder="1" applyAlignment="1">
      <alignment horizontal="center" vertical="center" wrapText="1"/>
      <protection/>
    </xf>
    <xf numFmtId="0" fontId="29" fillId="36" borderId="55" xfId="52" applyNumberFormat="1" applyFont="1" applyFill="1" applyBorder="1" applyAlignment="1">
      <alignment horizontal="center" vertical="center" wrapText="1"/>
      <protection/>
    </xf>
    <xf numFmtId="0" fontId="29" fillId="33" borderId="63" xfId="52" applyNumberFormat="1" applyFont="1" applyFill="1" applyBorder="1" applyAlignment="1">
      <alignment horizontal="center" vertical="center" wrapText="1"/>
      <protection/>
    </xf>
    <xf numFmtId="0" fontId="29" fillId="33" borderId="104" xfId="52" applyNumberFormat="1" applyFont="1" applyFill="1" applyBorder="1" applyAlignment="1">
      <alignment horizontal="center" vertical="center" wrapText="1"/>
      <protection/>
    </xf>
    <xf numFmtId="0" fontId="29" fillId="33" borderId="111" xfId="52" applyNumberFormat="1" applyFont="1" applyFill="1" applyBorder="1" applyAlignment="1">
      <alignment horizontal="center" vertical="center" wrapText="1"/>
      <protection/>
    </xf>
    <xf numFmtId="0" fontId="29" fillId="33" borderId="152" xfId="52" applyNumberFormat="1" applyFont="1" applyFill="1" applyBorder="1" applyAlignment="1">
      <alignment horizontal="center" vertical="center" wrapText="1"/>
      <protection/>
    </xf>
    <xf numFmtId="0" fontId="29" fillId="33" borderId="56" xfId="52" applyNumberFormat="1" applyFont="1" applyFill="1" applyBorder="1" applyAlignment="1">
      <alignment horizontal="center" vertical="center" wrapText="1"/>
      <protection/>
    </xf>
    <xf numFmtId="0" fontId="19" fillId="36" borderId="110" xfId="52" applyFont="1" applyFill="1" applyBorder="1" applyAlignment="1">
      <alignment horizontal="center" vertical="center" wrapText="1"/>
      <protection/>
    </xf>
    <xf numFmtId="0" fontId="38" fillId="36" borderId="109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29" fillId="36" borderId="110" xfId="52" applyNumberFormat="1" applyFont="1" applyFill="1" applyBorder="1" applyAlignment="1">
      <alignment horizontal="center" vertical="center" wrapText="1"/>
      <protection/>
    </xf>
    <xf numFmtId="0" fontId="29" fillId="33" borderId="74" xfId="52" applyNumberFormat="1" applyFont="1" applyFill="1" applyBorder="1" applyAlignment="1">
      <alignment horizontal="center" vertical="center" wrapText="1"/>
      <protection/>
    </xf>
    <xf numFmtId="0" fontId="29" fillId="33" borderId="153" xfId="52" applyNumberFormat="1" applyFont="1" applyFill="1" applyBorder="1" applyAlignment="1">
      <alignment horizontal="center" vertical="center" wrapText="1"/>
      <protection/>
    </xf>
    <xf numFmtId="0" fontId="29" fillId="33" borderId="154" xfId="52" applyNumberFormat="1" applyFont="1" applyFill="1" applyBorder="1" applyAlignment="1">
      <alignment horizontal="center" vertical="center" wrapText="1"/>
      <protection/>
    </xf>
    <xf numFmtId="0" fontId="29" fillId="33" borderId="155" xfId="52" applyNumberFormat="1" applyFont="1" applyFill="1" applyBorder="1" applyAlignment="1">
      <alignment horizontal="center" vertical="center" wrapText="1"/>
      <protection/>
    </xf>
    <xf numFmtId="0" fontId="29" fillId="33" borderId="36" xfId="52" applyNumberFormat="1" applyFont="1" applyFill="1" applyBorder="1" applyAlignment="1">
      <alignment horizontal="center" vertical="center" wrapText="1"/>
      <protection/>
    </xf>
    <xf numFmtId="0" fontId="19" fillId="34" borderId="156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5" xfId="52" applyFont="1" applyFill="1" applyBorder="1" applyAlignment="1">
      <alignment horizontal="center" vertical="center" wrapText="1"/>
      <protection/>
    </xf>
    <xf numFmtId="0" fontId="29" fillId="34" borderId="157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7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29" fillId="33" borderId="158" xfId="52" applyNumberFormat="1" applyFont="1" applyFill="1" applyBorder="1" applyAlignment="1">
      <alignment horizontal="center" vertical="center" wrapText="1"/>
      <protection/>
    </xf>
    <xf numFmtId="0" fontId="29" fillId="33" borderId="54" xfId="52" applyNumberFormat="1" applyFont="1" applyFill="1" applyBorder="1" applyAlignment="1">
      <alignment horizontal="center" vertical="center" wrapText="1"/>
      <protection/>
    </xf>
    <xf numFmtId="0" fontId="29" fillId="33" borderId="90" xfId="52" applyNumberFormat="1" applyFont="1" applyFill="1" applyBorder="1" applyAlignment="1">
      <alignment horizontal="center" vertical="center" wrapText="1"/>
      <protection/>
    </xf>
    <xf numFmtId="0" fontId="19" fillId="33" borderId="142" xfId="52" applyFont="1" applyFill="1" applyBorder="1" applyAlignment="1">
      <alignment horizontal="center" vertical="center" wrapText="1"/>
      <protection/>
    </xf>
    <xf numFmtId="0" fontId="38" fillId="33" borderId="62" xfId="52" applyFont="1" applyFill="1" applyBorder="1" applyAlignment="1">
      <alignment horizontal="left" vertical="center" wrapText="1"/>
      <protection/>
    </xf>
    <xf numFmtId="0" fontId="29" fillId="33" borderId="143" xfId="52" applyFont="1" applyFill="1" applyBorder="1" applyAlignment="1">
      <alignment horizontal="center" vertical="center" wrapText="1"/>
      <protection/>
    </xf>
    <xf numFmtId="0" fontId="29" fillId="33" borderId="142" xfId="52" applyNumberFormat="1" applyFont="1" applyFill="1" applyBorder="1" applyAlignment="1">
      <alignment horizontal="center" vertical="center" wrapText="1"/>
      <protection/>
    </xf>
    <xf numFmtId="0" fontId="29" fillId="33" borderId="62" xfId="52" applyNumberFormat="1" applyFont="1" applyFill="1" applyBorder="1" applyAlignment="1">
      <alignment horizontal="center" vertical="center" wrapText="1"/>
      <protection/>
    </xf>
    <xf numFmtId="0" fontId="29" fillId="33" borderId="87" xfId="52" applyNumberFormat="1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29" fillId="33" borderId="126" xfId="52" applyNumberFormat="1" applyFont="1" applyFill="1" applyBorder="1" applyAlignment="1">
      <alignment horizontal="center" vertical="center" wrapText="1"/>
      <protection/>
    </xf>
    <xf numFmtId="0" fontId="29" fillId="33" borderId="159" xfId="52" applyNumberFormat="1" applyFont="1" applyFill="1" applyBorder="1" applyAlignment="1">
      <alignment horizontal="center" vertical="center" wrapText="1"/>
      <protection/>
    </xf>
    <xf numFmtId="0" fontId="29" fillId="33" borderId="127" xfId="52" applyNumberFormat="1" applyFont="1" applyFill="1" applyBorder="1" applyAlignment="1">
      <alignment horizontal="center" vertical="center" wrapText="1"/>
      <protection/>
    </xf>
    <xf numFmtId="0" fontId="19" fillId="34" borderId="160" xfId="52" applyFont="1" applyFill="1" applyBorder="1" applyAlignment="1">
      <alignment horizontal="right" vertical="center" wrapText="1"/>
      <protection/>
    </xf>
    <xf numFmtId="0" fontId="19" fillId="34" borderId="161" xfId="52" applyFont="1" applyFill="1" applyBorder="1" applyAlignment="1">
      <alignment horizontal="right" vertical="center" wrapText="1"/>
      <protection/>
    </xf>
    <xf numFmtId="0" fontId="19" fillId="34" borderId="162" xfId="52" applyFont="1" applyFill="1" applyBorder="1" applyAlignment="1">
      <alignment horizontal="right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29" fillId="34" borderId="161" xfId="52" applyFont="1" applyFill="1" applyBorder="1" applyAlignment="1">
      <alignment horizontal="center" vertical="center" wrapText="1"/>
      <protection/>
    </xf>
    <xf numFmtId="0" fontId="29" fillId="34" borderId="163" xfId="52" applyFont="1" applyFill="1" applyBorder="1" applyAlignment="1">
      <alignment horizontal="center" vertical="center" wrapText="1"/>
      <protection/>
    </xf>
    <xf numFmtId="0" fontId="36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29" fillId="33" borderId="133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4" xfId="52" applyFont="1" applyFill="1" applyBorder="1" applyAlignment="1">
      <alignment horizontal="center" vertical="center" wrapText="1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0" fillId="34" borderId="165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50" fillId="34" borderId="166" xfId="51" applyFont="1" applyFill="1" applyBorder="1" applyAlignment="1">
      <alignment horizontal="center" vertical="center" wrapText="1"/>
      <protection/>
    </xf>
    <xf numFmtId="0" fontId="19" fillId="34" borderId="167" xfId="51" applyFont="1" applyFill="1" applyBorder="1" applyAlignment="1">
      <alignment horizontal="center" vertical="center" wrapText="1"/>
      <protection/>
    </xf>
    <xf numFmtId="0" fontId="19" fillId="34" borderId="133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19" xfId="51" applyFont="1" applyFill="1" applyBorder="1" applyAlignment="1">
      <alignment horizontal="center" vertical="center" wrapText="1"/>
      <protection/>
    </xf>
    <xf numFmtId="0" fontId="19" fillId="34" borderId="168" xfId="51" applyFont="1" applyFill="1" applyBorder="1" applyAlignment="1">
      <alignment horizontal="center" vertical="center" wrapText="1"/>
      <protection/>
    </xf>
    <xf numFmtId="0" fontId="50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29" fillId="34" borderId="169" xfId="52" applyFont="1" applyFill="1" applyBorder="1" applyAlignment="1">
      <alignment horizontal="center" vertical="center" wrapText="1"/>
      <protection/>
    </xf>
    <xf numFmtId="0" fontId="29" fillId="33" borderId="31" xfId="52" applyNumberFormat="1" applyFont="1" applyFill="1" applyBorder="1" applyAlignment="1">
      <alignment horizontal="center" vertical="center" wrapText="1"/>
      <protection/>
    </xf>
    <xf numFmtId="0" fontId="29" fillId="33" borderId="57" xfId="52" applyNumberFormat="1" applyFont="1" applyFill="1" applyBorder="1" applyAlignment="1">
      <alignment horizontal="center" vertical="center" wrapText="1"/>
      <protection/>
    </xf>
    <xf numFmtId="0" fontId="29" fillId="33" borderId="98" xfId="0" applyNumberFormat="1" applyFont="1" applyFill="1" applyBorder="1" applyAlignment="1">
      <alignment horizontal="center" vertical="center" wrapText="1"/>
    </xf>
    <xf numFmtId="0" fontId="29" fillId="33" borderId="32" xfId="52" applyNumberFormat="1" applyFont="1" applyFill="1" applyBorder="1" applyAlignment="1">
      <alignment horizontal="center" vertical="center" wrapText="1"/>
      <protection/>
    </xf>
    <xf numFmtId="0" fontId="29" fillId="33" borderId="70" xfId="52" applyNumberFormat="1" applyFont="1" applyFill="1" applyBorder="1" applyAlignment="1">
      <alignment horizontal="center" vertical="center" wrapText="1"/>
      <protection/>
    </xf>
    <xf numFmtId="0" fontId="29" fillId="33" borderId="170" xfId="52" applyNumberFormat="1" applyFont="1" applyFill="1" applyBorder="1" applyAlignment="1">
      <alignment horizontal="center" vertical="center" wrapText="1"/>
      <protection/>
    </xf>
    <xf numFmtId="0" fontId="50" fillId="36" borderId="60" xfId="52" applyFont="1" applyFill="1" applyBorder="1" applyAlignment="1">
      <alignment horizontal="left" vertical="center" wrapText="1"/>
      <protection/>
    </xf>
    <xf numFmtId="0" fontId="19" fillId="36" borderId="151" xfId="51" applyFont="1" applyFill="1" applyBorder="1" applyAlignment="1">
      <alignment horizontal="center" vertical="center" wrapText="1"/>
      <protection/>
    </xf>
    <xf numFmtId="0" fontId="29" fillId="33" borderId="60" xfId="52" applyNumberFormat="1" applyFont="1" applyFill="1" applyBorder="1" applyAlignment="1">
      <alignment horizontal="center" vertical="center" wrapText="1"/>
      <protection/>
    </xf>
    <xf numFmtId="0" fontId="29" fillId="33" borderId="151" xfId="52" applyNumberFormat="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29" fillId="36" borderId="31" xfId="52" applyNumberFormat="1" applyFont="1" applyFill="1" applyBorder="1" applyAlignment="1">
      <alignment horizontal="center" vertical="center" wrapText="1"/>
      <protection/>
    </xf>
    <xf numFmtId="0" fontId="38" fillId="34" borderId="91" xfId="51" applyFont="1" applyFill="1" applyBorder="1" applyAlignment="1">
      <alignment horizontal="center" vertical="center" wrapText="1"/>
      <protection/>
    </xf>
    <xf numFmtId="0" fontId="32" fillId="34" borderId="171" xfId="51" applyFont="1" applyFill="1" applyBorder="1" applyAlignment="1">
      <alignment horizontal="center" vertical="center" wrapText="1"/>
      <protection/>
    </xf>
    <xf numFmtId="0" fontId="32" fillId="34" borderId="134" xfId="51" applyFont="1" applyFill="1" applyBorder="1" applyAlignment="1">
      <alignment horizontal="center" vertical="center" wrapText="1"/>
      <protection/>
    </xf>
    <xf numFmtId="0" fontId="32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otrj\Statystyka\dane%20stat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4">
      <selection activeCell="S14" sqref="S14"/>
    </sheetView>
  </sheetViews>
  <sheetFormatPr defaultColWidth="9.00390625" defaultRowHeight="12.75"/>
  <cols>
    <col min="1" max="1" width="3.625" style="3" customWidth="1"/>
    <col min="2" max="2" width="13.75390625" style="3" customWidth="1"/>
    <col min="3" max="3" width="7.875" style="61" customWidth="1"/>
    <col min="4" max="4" width="7.75390625" style="3" customWidth="1"/>
    <col min="5" max="5" width="7.375" style="3" customWidth="1"/>
    <col min="6" max="6" width="8.00390625" style="3" customWidth="1"/>
    <col min="7" max="7" width="6.875" style="3" customWidth="1"/>
    <col min="8" max="8" width="6.375" style="3" customWidth="1"/>
    <col min="9" max="9" width="6.875" style="3" customWidth="1"/>
    <col min="10" max="10" width="6.625" style="3" customWidth="1"/>
    <col min="11" max="12" width="8.00390625" style="3" customWidth="1"/>
    <col min="13" max="33" width="6.875" style="3" customWidth="1"/>
    <col min="34" max="34" width="6.625" style="3" customWidth="1"/>
    <col min="35" max="36" width="5.625" style="3" customWidth="1"/>
    <col min="37" max="16384" width="9.125" style="3" customWidth="1"/>
  </cols>
  <sheetData>
    <row r="1" spans="1:36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</row>
    <row r="2" spans="1:36" ht="25.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9"/>
      <c r="AG2" s="9"/>
      <c r="AH2" s="9"/>
      <c r="AI2" s="9"/>
      <c r="AJ2" s="9"/>
    </row>
    <row r="3" spans="1:36" ht="16.5" customHeight="1" thickBot="1">
      <c r="A3" s="10"/>
      <c r="B3" s="11"/>
      <c r="C3" s="11"/>
      <c r="D3" s="11"/>
      <c r="E3" s="11"/>
      <c r="F3" s="11"/>
      <c r="G3" s="11"/>
      <c r="H3" s="12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 t="s">
        <v>4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  <c r="AF3" s="16"/>
      <c r="AG3" s="16"/>
      <c r="AH3" s="16"/>
      <c r="AI3" s="16"/>
      <c r="AJ3" s="16"/>
    </row>
    <row r="4" spans="1:36" ht="18" customHeight="1" thickBot="1">
      <c r="A4" s="17"/>
      <c r="B4" s="17"/>
      <c r="C4" s="17"/>
      <c r="D4" s="17"/>
      <c r="E4" s="17"/>
      <c r="F4" s="17"/>
      <c r="G4" s="17"/>
      <c r="H4" s="18"/>
      <c r="I4" s="17"/>
      <c r="J4" s="17"/>
      <c r="K4" s="17"/>
      <c r="L4" s="17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ht="26.25" customHeight="1">
      <c r="A5" s="20" t="s">
        <v>0</v>
      </c>
      <c r="B5" s="21" t="s">
        <v>5</v>
      </c>
      <c r="C5" s="21" t="s">
        <v>6</v>
      </c>
      <c r="D5" s="22" t="s">
        <v>7</v>
      </c>
      <c r="E5" s="23"/>
      <c r="F5" s="24" t="s">
        <v>8</v>
      </c>
      <c r="G5" s="25"/>
      <c r="H5" s="26" t="s">
        <v>9</v>
      </c>
      <c r="I5" s="27"/>
      <c r="J5" s="28" t="s">
        <v>10</v>
      </c>
      <c r="K5" s="29"/>
      <c r="L5" s="29"/>
      <c r="M5" s="29"/>
      <c r="N5" s="29"/>
      <c r="O5" s="30"/>
      <c r="P5" s="31" t="s">
        <v>11</v>
      </c>
      <c r="Q5" s="32"/>
      <c r="R5" s="33" t="s">
        <v>12</v>
      </c>
      <c r="S5" s="34"/>
      <c r="T5" s="31" t="s">
        <v>13</v>
      </c>
      <c r="U5" s="32"/>
      <c r="V5" s="31" t="s">
        <v>14</v>
      </c>
      <c r="W5" s="32"/>
      <c r="X5" s="31" t="s">
        <v>15</v>
      </c>
      <c r="Y5" s="32"/>
      <c r="Z5" s="31" t="s">
        <v>16</v>
      </c>
      <c r="AA5" s="32"/>
      <c r="AB5" s="31" t="s">
        <v>17</v>
      </c>
      <c r="AC5" s="32"/>
      <c r="AD5" s="31" t="s">
        <v>18</v>
      </c>
      <c r="AE5" s="27"/>
      <c r="AI5" s="1"/>
      <c r="AJ5" s="1"/>
    </row>
    <row r="6" spans="1:36" ht="46.5" customHeight="1">
      <c r="A6" s="35" t="s">
        <v>19</v>
      </c>
      <c r="B6" s="36"/>
      <c r="C6" s="36"/>
      <c r="D6" s="37"/>
      <c r="E6" s="38"/>
      <c r="F6" s="39"/>
      <c r="G6" s="40"/>
      <c r="H6" s="41"/>
      <c r="I6" s="42"/>
      <c r="J6" s="43" t="s">
        <v>20</v>
      </c>
      <c r="K6" s="44"/>
      <c r="L6" s="45" t="s">
        <v>21</v>
      </c>
      <c r="M6" s="44"/>
      <c r="N6" s="45" t="s">
        <v>22</v>
      </c>
      <c r="O6" s="46"/>
      <c r="P6" s="47"/>
      <c r="Q6" s="48"/>
      <c r="R6" s="49" t="s">
        <v>23</v>
      </c>
      <c r="S6" s="46"/>
      <c r="T6" s="47"/>
      <c r="U6" s="48"/>
      <c r="V6" s="47"/>
      <c r="W6" s="48"/>
      <c r="X6" s="47"/>
      <c r="Y6" s="48"/>
      <c r="Z6" s="47"/>
      <c r="AA6" s="48"/>
      <c r="AB6" s="47"/>
      <c r="AC6" s="48"/>
      <c r="AD6" s="47"/>
      <c r="AE6" s="50"/>
      <c r="AI6" s="1"/>
      <c r="AJ6" s="1"/>
    </row>
    <row r="7" spans="1:36" s="61" customFormat="1" ht="20.25" customHeight="1" thickBot="1">
      <c r="A7" s="51" t="s">
        <v>0</v>
      </c>
      <c r="B7" s="52"/>
      <c r="C7" s="52"/>
      <c r="D7" s="53" t="s">
        <v>24</v>
      </c>
      <c r="E7" s="53" t="s">
        <v>25</v>
      </c>
      <c r="F7" s="54" t="s">
        <v>26</v>
      </c>
      <c r="G7" s="55" t="s">
        <v>27</v>
      </c>
      <c r="H7" s="56" t="s">
        <v>26</v>
      </c>
      <c r="I7" s="55" t="s">
        <v>27</v>
      </c>
      <c r="J7" s="56" t="s">
        <v>26</v>
      </c>
      <c r="K7" s="57" t="s">
        <v>27</v>
      </c>
      <c r="L7" s="54" t="s">
        <v>26</v>
      </c>
      <c r="M7" s="57" t="s">
        <v>27</v>
      </c>
      <c r="N7" s="54" t="s">
        <v>26</v>
      </c>
      <c r="O7" s="57" t="s">
        <v>27</v>
      </c>
      <c r="P7" s="58" t="s">
        <v>26</v>
      </c>
      <c r="Q7" s="59" t="s">
        <v>27</v>
      </c>
      <c r="R7" s="54" t="s">
        <v>26</v>
      </c>
      <c r="S7" s="57" t="s">
        <v>27</v>
      </c>
      <c r="T7" s="58" t="s">
        <v>26</v>
      </c>
      <c r="U7" s="59" t="s">
        <v>27</v>
      </c>
      <c r="V7" s="58" t="s">
        <v>26</v>
      </c>
      <c r="W7" s="59" t="s">
        <v>27</v>
      </c>
      <c r="X7" s="58" t="s">
        <v>26</v>
      </c>
      <c r="Y7" s="59" t="s">
        <v>27</v>
      </c>
      <c r="Z7" s="58" t="s">
        <v>26</v>
      </c>
      <c r="AA7" s="59" t="s">
        <v>27</v>
      </c>
      <c r="AB7" s="58" t="s">
        <v>26</v>
      </c>
      <c r="AC7" s="59" t="s">
        <v>27</v>
      </c>
      <c r="AD7" s="58" t="s">
        <v>26</v>
      </c>
      <c r="AE7" s="60" t="s">
        <v>27</v>
      </c>
      <c r="AI7" s="62"/>
      <c r="AJ7" s="62"/>
    </row>
    <row r="8" spans="1:36" ht="21" customHeight="1">
      <c r="A8" s="63">
        <v>1</v>
      </c>
      <c r="B8" s="64" t="s">
        <v>28</v>
      </c>
      <c r="C8" s="65" t="s">
        <v>29</v>
      </c>
      <c r="D8" s="66">
        <f aca="true" t="shared" si="0" ref="D8:D16">H8-F8</f>
        <v>-40</v>
      </c>
      <c r="E8" s="67">
        <f aca="true" t="shared" si="1" ref="E8:E17">100-(F8/H8%)</f>
        <v>-6.896551724137936</v>
      </c>
      <c r="F8" s="68">
        <v>620</v>
      </c>
      <c r="G8" s="69">
        <v>375</v>
      </c>
      <c r="H8" s="70">
        <v>580</v>
      </c>
      <c r="I8" s="71">
        <v>355</v>
      </c>
      <c r="J8" s="72">
        <v>550</v>
      </c>
      <c r="K8" s="73">
        <v>334</v>
      </c>
      <c r="L8" s="74">
        <v>58</v>
      </c>
      <c r="M8" s="75">
        <v>27</v>
      </c>
      <c r="N8" s="74">
        <v>30</v>
      </c>
      <c r="O8" s="73">
        <v>21</v>
      </c>
      <c r="P8" s="74">
        <v>0</v>
      </c>
      <c r="Q8" s="75">
        <v>0</v>
      </c>
      <c r="R8" s="74">
        <v>0</v>
      </c>
      <c r="S8" s="75">
        <v>0</v>
      </c>
      <c r="T8" s="74">
        <v>14</v>
      </c>
      <c r="U8" s="75">
        <v>8</v>
      </c>
      <c r="V8" s="74">
        <v>0</v>
      </c>
      <c r="W8" s="75">
        <v>0</v>
      </c>
      <c r="X8" s="76">
        <v>150</v>
      </c>
      <c r="Y8" s="76">
        <v>92</v>
      </c>
      <c r="Z8" s="74">
        <v>67</v>
      </c>
      <c r="AA8" s="73">
        <v>43</v>
      </c>
      <c r="AB8" s="74">
        <v>83</v>
      </c>
      <c r="AC8" s="74">
        <v>83</v>
      </c>
      <c r="AD8" s="74">
        <v>137</v>
      </c>
      <c r="AE8" s="77">
        <v>71</v>
      </c>
      <c r="AI8" s="78"/>
      <c r="AJ8" s="78"/>
    </row>
    <row r="9" spans="1:36" ht="21" customHeight="1">
      <c r="A9" s="79">
        <v>2</v>
      </c>
      <c r="B9" s="80" t="s">
        <v>30</v>
      </c>
      <c r="C9" s="81" t="s">
        <v>31</v>
      </c>
      <c r="D9" s="82">
        <f t="shared" si="0"/>
        <v>-15</v>
      </c>
      <c r="E9" s="83">
        <f t="shared" si="1"/>
        <v>-14.018691588785046</v>
      </c>
      <c r="F9" s="68">
        <v>122</v>
      </c>
      <c r="G9" s="69">
        <v>75</v>
      </c>
      <c r="H9" s="70">
        <v>107</v>
      </c>
      <c r="I9" s="71">
        <v>65</v>
      </c>
      <c r="J9" s="84">
        <v>99</v>
      </c>
      <c r="K9" s="85">
        <v>59</v>
      </c>
      <c r="L9" s="86">
        <v>11</v>
      </c>
      <c r="M9" s="87">
        <v>4</v>
      </c>
      <c r="N9" s="86">
        <v>8</v>
      </c>
      <c r="O9" s="85">
        <v>6</v>
      </c>
      <c r="P9" s="86">
        <v>107</v>
      </c>
      <c r="Q9" s="87">
        <v>65</v>
      </c>
      <c r="R9" s="86">
        <v>8</v>
      </c>
      <c r="S9" s="87">
        <v>5</v>
      </c>
      <c r="T9" s="86">
        <v>3</v>
      </c>
      <c r="U9" s="87">
        <v>1</v>
      </c>
      <c r="V9" s="86">
        <v>0</v>
      </c>
      <c r="W9" s="87">
        <v>0</v>
      </c>
      <c r="X9" s="76">
        <v>43</v>
      </c>
      <c r="Y9" s="76">
        <v>24</v>
      </c>
      <c r="Z9" s="86">
        <v>12</v>
      </c>
      <c r="AA9" s="85">
        <v>7</v>
      </c>
      <c r="AB9" s="86">
        <v>17</v>
      </c>
      <c r="AC9" s="86">
        <v>17</v>
      </c>
      <c r="AD9" s="86">
        <v>17</v>
      </c>
      <c r="AE9" s="88">
        <v>7</v>
      </c>
      <c r="AI9" s="78"/>
      <c r="AJ9" s="78"/>
    </row>
    <row r="10" spans="1:36" ht="21" customHeight="1">
      <c r="A10" s="79">
        <v>3</v>
      </c>
      <c r="B10" s="80" t="s">
        <v>32</v>
      </c>
      <c r="C10" s="81" t="s">
        <v>33</v>
      </c>
      <c r="D10" s="82">
        <f t="shared" si="0"/>
        <v>3</v>
      </c>
      <c r="E10" s="83">
        <f t="shared" si="1"/>
        <v>2.5210084033613356</v>
      </c>
      <c r="F10" s="68">
        <v>116</v>
      </c>
      <c r="G10" s="69">
        <v>72</v>
      </c>
      <c r="H10" s="70">
        <v>119</v>
      </c>
      <c r="I10" s="71">
        <v>74</v>
      </c>
      <c r="J10" s="84">
        <v>107</v>
      </c>
      <c r="K10" s="85">
        <v>70</v>
      </c>
      <c r="L10" s="86">
        <v>9</v>
      </c>
      <c r="M10" s="87">
        <v>4</v>
      </c>
      <c r="N10" s="86">
        <v>12</v>
      </c>
      <c r="O10" s="85">
        <v>4</v>
      </c>
      <c r="P10" s="86">
        <v>76</v>
      </c>
      <c r="Q10" s="87">
        <v>49</v>
      </c>
      <c r="R10" s="86">
        <v>6</v>
      </c>
      <c r="S10" s="87">
        <v>2</v>
      </c>
      <c r="T10" s="86">
        <v>5</v>
      </c>
      <c r="U10" s="87">
        <v>3</v>
      </c>
      <c r="V10" s="86">
        <v>0</v>
      </c>
      <c r="W10" s="87">
        <v>0</v>
      </c>
      <c r="X10" s="76">
        <v>42</v>
      </c>
      <c r="Y10" s="76">
        <v>27</v>
      </c>
      <c r="Z10" s="86">
        <v>17</v>
      </c>
      <c r="AA10" s="85">
        <v>8</v>
      </c>
      <c r="AB10" s="86">
        <v>21</v>
      </c>
      <c r="AC10" s="86">
        <v>21</v>
      </c>
      <c r="AD10" s="86">
        <v>19</v>
      </c>
      <c r="AE10" s="88">
        <v>11</v>
      </c>
      <c r="AI10" s="78"/>
      <c r="AJ10" s="78"/>
    </row>
    <row r="11" spans="1:36" ht="21" customHeight="1">
      <c r="A11" s="79">
        <v>4</v>
      </c>
      <c r="B11" s="80" t="s">
        <v>34</v>
      </c>
      <c r="C11" s="81" t="s">
        <v>35</v>
      </c>
      <c r="D11" s="82">
        <f t="shared" si="0"/>
        <v>-12</v>
      </c>
      <c r="E11" s="83">
        <f t="shared" si="1"/>
        <v>-14.457831325301214</v>
      </c>
      <c r="F11" s="68">
        <v>95</v>
      </c>
      <c r="G11" s="69">
        <v>51</v>
      </c>
      <c r="H11" s="70">
        <v>83</v>
      </c>
      <c r="I11" s="71">
        <v>52</v>
      </c>
      <c r="J11" s="84">
        <v>74</v>
      </c>
      <c r="K11" s="85">
        <v>47</v>
      </c>
      <c r="L11" s="86">
        <v>4</v>
      </c>
      <c r="M11" s="87">
        <v>0</v>
      </c>
      <c r="N11" s="86">
        <v>9</v>
      </c>
      <c r="O11" s="85">
        <v>5</v>
      </c>
      <c r="P11" s="86">
        <v>83</v>
      </c>
      <c r="Q11" s="87">
        <v>52</v>
      </c>
      <c r="R11" s="86">
        <v>6</v>
      </c>
      <c r="S11" s="87">
        <v>2</v>
      </c>
      <c r="T11" s="86">
        <v>5</v>
      </c>
      <c r="U11" s="87">
        <v>3</v>
      </c>
      <c r="V11" s="86">
        <v>0</v>
      </c>
      <c r="W11" s="87">
        <v>0</v>
      </c>
      <c r="X11" s="76">
        <v>26</v>
      </c>
      <c r="Y11" s="76">
        <v>15</v>
      </c>
      <c r="Z11" s="86">
        <v>16</v>
      </c>
      <c r="AA11" s="85">
        <v>10</v>
      </c>
      <c r="AB11" s="86">
        <v>18</v>
      </c>
      <c r="AC11" s="86">
        <v>18</v>
      </c>
      <c r="AD11" s="86">
        <v>12</v>
      </c>
      <c r="AE11" s="88">
        <v>5</v>
      </c>
      <c r="AI11" s="78"/>
      <c r="AJ11" s="78"/>
    </row>
    <row r="12" spans="1:36" ht="21" customHeight="1">
      <c r="A12" s="79">
        <v>5</v>
      </c>
      <c r="B12" s="80" t="s">
        <v>36</v>
      </c>
      <c r="C12" s="81" t="s">
        <v>37</v>
      </c>
      <c r="D12" s="82">
        <f t="shared" si="0"/>
        <v>2</v>
      </c>
      <c r="E12" s="83">
        <f t="shared" si="1"/>
        <v>1.6129032258064484</v>
      </c>
      <c r="F12" s="68">
        <v>122</v>
      </c>
      <c r="G12" s="69">
        <v>71</v>
      </c>
      <c r="H12" s="70">
        <v>124</v>
      </c>
      <c r="I12" s="71">
        <v>76</v>
      </c>
      <c r="J12" s="84">
        <v>109</v>
      </c>
      <c r="K12" s="85">
        <v>65</v>
      </c>
      <c r="L12" s="86">
        <v>6</v>
      </c>
      <c r="M12" s="87">
        <v>2</v>
      </c>
      <c r="N12" s="86">
        <v>15</v>
      </c>
      <c r="O12" s="85">
        <v>11</v>
      </c>
      <c r="P12" s="86">
        <v>124</v>
      </c>
      <c r="Q12" s="87">
        <v>76</v>
      </c>
      <c r="R12" s="86">
        <v>11</v>
      </c>
      <c r="S12" s="87">
        <v>5</v>
      </c>
      <c r="T12" s="86">
        <v>5</v>
      </c>
      <c r="U12" s="87">
        <v>2</v>
      </c>
      <c r="V12" s="86">
        <v>1</v>
      </c>
      <c r="W12" s="87">
        <v>1</v>
      </c>
      <c r="X12" s="76">
        <v>42</v>
      </c>
      <c r="Y12" s="76">
        <v>24</v>
      </c>
      <c r="Z12" s="86">
        <v>19</v>
      </c>
      <c r="AA12" s="85">
        <v>15</v>
      </c>
      <c r="AB12" s="86">
        <v>23</v>
      </c>
      <c r="AC12" s="86">
        <v>23</v>
      </c>
      <c r="AD12" s="86">
        <v>20</v>
      </c>
      <c r="AE12" s="88">
        <v>11</v>
      </c>
      <c r="AI12" s="78"/>
      <c r="AJ12" s="78"/>
    </row>
    <row r="13" spans="1:36" ht="21" customHeight="1">
      <c r="A13" s="79">
        <v>6</v>
      </c>
      <c r="B13" s="80" t="s">
        <v>38</v>
      </c>
      <c r="C13" s="81" t="s">
        <v>39</v>
      </c>
      <c r="D13" s="82">
        <f t="shared" si="0"/>
        <v>-7</v>
      </c>
      <c r="E13" s="83">
        <f t="shared" si="1"/>
        <v>-12.06896551724138</v>
      </c>
      <c r="F13" s="68">
        <v>65</v>
      </c>
      <c r="G13" s="69">
        <v>32</v>
      </c>
      <c r="H13" s="70">
        <v>58</v>
      </c>
      <c r="I13" s="71">
        <v>36</v>
      </c>
      <c r="J13" s="84">
        <v>52</v>
      </c>
      <c r="K13" s="85">
        <v>31</v>
      </c>
      <c r="L13" s="86">
        <v>1</v>
      </c>
      <c r="M13" s="87">
        <v>0</v>
      </c>
      <c r="N13" s="86">
        <v>6</v>
      </c>
      <c r="O13" s="85">
        <v>5</v>
      </c>
      <c r="P13" s="86">
        <v>58</v>
      </c>
      <c r="Q13" s="87">
        <v>36</v>
      </c>
      <c r="R13" s="86">
        <v>7</v>
      </c>
      <c r="S13" s="87">
        <v>4</v>
      </c>
      <c r="T13" s="86">
        <v>1</v>
      </c>
      <c r="U13" s="87">
        <v>1</v>
      </c>
      <c r="V13" s="86">
        <v>0</v>
      </c>
      <c r="W13" s="87">
        <v>0</v>
      </c>
      <c r="X13" s="76">
        <v>16</v>
      </c>
      <c r="Y13" s="76">
        <v>9</v>
      </c>
      <c r="Z13" s="86">
        <v>11</v>
      </c>
      <c r="AA13" s="85">
        <v>8</v>
      </c>
      <c r="AB13" s="86">
        <v>9</v>
      </c>
      <c r="AC13" s="86">
        <v>9</v>
      </c>
      <c r="AD13" s="86">
        <v>10</v>
      </c>
      <c r="AE13" s="88">
        <v>7</v>
      </c>
      <c r="AI13" s="78"/>
      <c r="AJ13" s="78"/>
    </row>
    <row r="14" spans="1:36" ht="21" customHeight="1">
      <c r="A14" s="79">
        <v>7</v>
      </c>
      <c r="B14" s="80" t="s">
        <v>40</v>
      </c>
      <c r="C14" s="81" t="s">
        <v>41</v>
      </c>
      <c r="D14" s="82">
        <f t="shared" si="0"/>
        <v>-12</v>
      </c>
      <c r="E14" s="83">
        <f t="shared" si="1"/>
        <v>-4.878048780487802</v>
      </c>
      <c r="F14" s="68">
        <v>258</v>
      </c>
      <c r="G14" s="69">
        <v>174</v>
      </c>
      <c r="H14" s="70">
        <v>246</v>
      </c>
      <c r="I14" s="71">
        <v>169</v>
      </c>
      <c r="J14" s="84">
        <v>225</v>
      </c>
      <c r="K14" s="85">
        <v>151</v>
      </c>
      <c r="L14" s="86">
        <v>11</v>
      </c>
      <c r="M14" s="87">
        <v>6</v>
      </c>
      <c r="N14" s="86">
        <v>21</v>
      </c>
      <c r="O14" s="85">
        <v>18</v>
      </c>
      <c r="P14" s="86">
        <v>156</v>
      </c>
      <c r="Q14" s="87">
        <v>106</v>
      </c>
      <c r="R14" s="86">
        <v>13</v>
      </c>
      <c r="S14" s="87">
        <v>9</v>
      </c>
      <c r="T14" s="86">
        <v>7</v>
      </c>
      <c r="U14" s="87">
        <v>6</v>
      </c>
      <c r="V14" s="86">
        <v>0</v>
      </c>
      <c r="W14" s="87">
        <v>0</v>
      </c>
      <c r="X14" s="76">
        <v>81</v>
      </c>
      <c r="Y14" s="76">
        <v>52</v>
      </c>
      <c r="Z14" s="86">
        <v>33</v>
      </c>
      <c r="AA14" s="85">
        <v>29</v>
      </c>
      <c r="AB14" s="86">
        <v>55</v>
      </c>
      <c r="AC14" s="86">
        <v>55</v>
      </c>
      <c r="AD14" s="86">
        <v>38</v>
      </c>
      <c r="AE14" s="88">
        <v>24</v>
      </c>
      <c r="AI14" s="78"/>
      <c r="AJ14" s="78"/>
    </row>
    <row r="15" spans="1:36" ht="21" customHeight="1">
      <c r="A15" s="79">
        <v>8</v>
      </c>
      <c r="B15" s="80" t="s">
        <v>28</v>
      </c>
      <c r="C15" s="81" t="s">
        <v>42</v>
      </c>
      <c r="D15" s="82">
        <f t="shared" si="0"/>
        <v>-18</v>
      </c>
      <c r="E15" s="83">
        <f t="shared" si="1"/>
        <v>-12</v>
      </c>
      <c r="F15" s="68">
        <v>168</v>
      </c>
      <c r="G15" s="69">
        <v>117</v>
      </c>
      <c r="H15" s="70">
        <v>150</v>
      </c>
      <c r="I15" s="71">
        <v>108</v>
      </c>
      <c r="J15" s="84">
        <v>137</v>
      </c>
      <c r="K15" s="85">
        <v>101</v>
      </c>
      <c r="L15" s="86">
        <v>10</v>
      </c>
      <c r="M15" s="87">
        <v>6</v>
      </c>
      <c r="N15" s="86">
        <v>13</v>
      </c>
      <c r="O15" s="85">
        <v>7</v>
      </c>
      <c r="P15" s="86">
        <v>150</v>
      </c>
      <c r="Q15" s="87">
        <v>108</v>
      </c>
      <c r="R15" s="86">
        <v>10</v>
      </c>
      <c r="S15" s="87">
        <v>9</v>
      </c>
      <c r="T15" s="86">
        <v>8</v>
      </c>
      <c r="U15" s="87">
        <v>6</v>
      </c>
      <c r="V15" s="86">
        <v>0</v>
      </c>
      <c r="W15" s="87">
        <v>0</v>
      </c>
      <c r="X15" s="76">
        <v>33</v>
      </c>
      <c r="Y15" s="76">
        <v>23</v>
      </c>
      <c r="Z15" s="86">
        <v>22</v>
      </c>
      <c r="AA15" s="85">
        <v>14</v>
      </c>
      <c r="AB15" s="86">
        <v>32</v>
      </c>
      <c r="AC15" s="86">
        <v>32</v>
      </c>
      <c r="AD15" s="86">
        <v>39</v>
      </c>
      <c r="AE15" s="88">
        <v>27</v>
      </c>
      <c r="AI15" s="78"/>
      <c r="AJ15" s="78"/>
    </row>
    <row r="16" spans="1:36" ht="21" customHeight="1" thickBot="1">
      <c r="A16" s="63">
        <v>9</v>
      </c>
      <c r="B16" s="64" t="s">
        <v>43</v>
      </c>
      <c r="C16" s="65" t="s">
        <v>44</v>
      </c>
      <c r="D16" s="89">
        <f t="shared" si="0"/>
        <v>-9</v>
      </c>
      <c r="E16" s="90">
        <f t="shared" si="1"/>
        <v>-4.761904761904773</v>
      </c>
      <c r="F16" s="91">
        <v>198</v>
      </c>
      <c r="G16" s="92">
        <v>137</v>
      </c>
      <c r="H16" s="93">
        <v>189</v>
      </c>
      <c r="I16" s="94">
        <v>129</v>
      </c>
      <c r="J16" s="72">
        <v>169</v>
      </c>
      <c r="K16" s="73">
        <v>112</v>
      </c>
      <c r="L16" s="74">
        <v>19</v>
      </c>
      <c r="M16" s="75">
        <v>10</v>
      </c>
      <c r="N16" s="74">
        <v>20</v>
      </c>
      <c r="O16" s="73">
        <v>17</v>
      </c>
      <c r="P16" s="74">
        <v>189</v>
      </c>
      <c r="Q16" s="75">
        <v>129</v>
      </c>
      <c r="R16" s="74">
        <v>19</v>
      </c>
      <c r="S16" s="75">
        <v>12</v>
      </c>
      <c r="T16" s="74">
        <v>6</v>
      </c>
      <c r="U16" s="75">
        <v>5</v>
      </c>
      <c r="V16" s="74">
        <v>0</v>
      </c>
      <c r="W16" s="75">
        <v>0</v>
      </c>
      <c r="X16" s="76">
        <v>51</v>
      </c>
      <c r="Y16" s="76">
        <v>34</v>
      </c>
      <c r="Z16" s="74">
        <v>29</v>
      </c>
      <c r="AA16" s="73">
        <v>24</v>
      </c>
      <c r="AB16" s="74">
        <v>37</v>
      </c>
      <c r="AC16" s="74">
        <v>37</v>
      </c>
      <c r="AD16" s="74">
        <v>52</v>
      </c>
      <c r="AE16" s="77">
        <v>32</v>
      </c>
      <c r="AI16" s="78"/>
      <c r="AJ16" s="78"/>
    </row>
    <row r="17" spans="1:36" ht="24" customHeight="1" thickBot="1">
      <c r="A17" s="95"/>
      <c r="B17" s="96" t="s">
        <v>45</v>
      </c>
      <c r="C17" s="97"/>
      <c r="D17" s="98">
        <f>D8+D9+D10+D11+D12+D13+D14+D15+D16</f>
        <v>-108</v>
      </c>
      <c r="E17" s="99">
        <f t="shared" si="1"/>
        <v>-6.521739130434796</v>
      </c>
      <c r="F17" s="100">
        <f>F8+F9+F10+F11+F12+F13+F14+F15+F16</f>
        <v>1764</v>
      </c>
      <c r="G17" s="101">
        <f>G8+G9+G10+G11+G12+G13+G14+G15+G16</f>
        <v>1104</v>
      </c>
      <c r="H17" s="98">
        <f>H8+H9+H10+H11+H12+H13+H14+H15+H16</f>
        <v>1656</v>
      </c>
      <c r="I17" s="98">
        <f>I8+I9+I10+I11+I12+I13+I14+I15+I16</f>
        <v>1064</v>
      </c>
      <c r="J17" s="98">
        <f aca="true" t="shared" si="2" ref="J17:AC17">J8+J9+J10+J11+J12+J13+J14+J15+J16</f>
        <v>1522</v>
      </c>
      <c r="K17" s="98">
        <f t="shared" si="2"/>
        <v>970</v>
      </c>
      <c r="L17" s="98">
        <f t="shared" si="2"/>
        <v>129</v>
      </c>
      <c r="M17" s="98">
        <f t="shared" si="2"/>
        <v>59</v>
      </c>
      <c r="N17" s="98">
        <f>N8+N9+N10+N11+N12+N13+N14+N15+N16</f>
        <v>134</v>
      </c>
      <c r="O17" s="98">
        <f t="shared" si="2"/>
        <v>94</v>
      </c>
      <c r="P17" s="98">
        <f t="shared" si="2"/>
        <v>943</v>
      </c>
      <c r="Q17" s="98">
        <f t="shared" si="2"/>
        <v>621</v>
      </c>
      <c r="R17" s="98">
        <f t="shared" si="2"/>
        <v>80</v>
      </c>
      <c r="S17" s="98">
        <f t="shared" si="2"/>
        <v>48</v>
      </c>
      <c r="T17" s="98">
        <f t="shared" si="2"/>
        <v>54</v>
      </c>
      <c r="U17" s="98">
        <f t="shared" si="2"/>
        <v>35</v>
      </c>
      <c r="V17" s="98">
        <f t="shared" si="2"/>
        <v>1</v>
      </c>
      <c r="W17" s="98">
        <f t="shared" si="2"/>
        <v>1</v>
      </c>
      <c r="X17" s="98">
        <f t="shared" si="2"/>
        <v>484</v>
      </c>
      <c r="Y17" s="98">
        <f t="shared" si="2"/>
        <v>300</v>
      </c>
      <c r="Z17" s="98">
        <f t="shared" si="2"/>
        <v>226</v>
      </c>
      <c r="AA17" s="98">
        <f>AA8+AA9+AA10+AA11+AA12+AA13+AA14+AA15+AA16</f>
        <v>158</v>
      </c>
      <c r="AB17" s="98">
        <f>AB8+AB9+AB10+AB11+AB12+AB13+AB14+AB15+AB16</f>
        <v>295</v>
      </c>
      <c r="AC17" s="98">
        <f t="shared" si="2"/>
        <v>295</v>
      </c>
      <c r="AD17" s="98">
        <f>AD8+AD9+AD10+AD11+AD12+AD13+AD14+AD15+AD16</f>
        <v>344</v>
      </c>
      <c r="AE17" s="101">
        <f>AE8+AE9+AE10+AE11+AE12+AE13+AE14+AE15+AE16</f>
        <v>195</v>
      </c>
      <c r="AI17" s="102"/>
      <c r="AJ17" s="102"/>
    </row>
    <row r="18" ht="39" customHeight="1" thickBot="1"/>
    <row r="19" spans="1:36" ht="21" customHeight="1">
      <c r="A19" s="20" t="s">
        <v>0</v>
      </c>
      <c r="B19" s="21" t="s">
        <v>5</v>
      </c>
      <c r="C19" s="22" t="s">
        <v>6</v>
      </c>
      <c r="D19" s="103" t="s">
        <v>46</v>
      </c>
      <c r="E19" s="104"/>
      <c r="F19" s="30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5" t="s">
        <v>19</v>
      </c>
      <c r="B20" s="36"/>
      <c r="C20" s="106"/>
      <c r="D20" s="107"/>
      <c r="E20" s="108"/>
      <c r="F20" s="48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2"/>
      <c r="V20" s="115" t="s">
        <v>57</v>
      </c>
      <c r="W20" s="116"/>
      <c r="X20" s="49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1" t="s">
        <v>0</v>
      </c>
      <c r="B21" s="52"/>
      <c r="C21" s="121"/>
      <c r="D21" s="122" t="s">
        <v>26</v>
      </c>
      <c r="E21" s="60" t="s">
        <v>27</v>
      </c>
      <c r="F21" s="59" t="s">
        <v>26</v>
      </c>
      <c r="G21" s="59" t="s">
        <v>27</v>
      </c>
      <c r="H21" s="58" t="s">
        <v>26</v>
      </c>
      <c r="I21" s="59" t="s">
        <v>27</v>
      </c>
      <c r="J21" s="58" t="s">
        <v>26</v>
      </c>
      <c r="K21" s="59" t="s">
        <v>27</v>
      </c>
      <c r="L21" s="54" t="s">
        <v>26</v>
      </c>
      <c r="M21" s="57" t="s">
        <v>27</v>
      </c>
      <c r="N21" s="54" t="s">
        <v>26</v>
      </c>
      <c r="O21" s="57" t="s">
        <v>27</v>
      </c>
      <c r="P21" s="54" t="s">
        <v>26</v>
      </c>
      <c r="Q21" s="57" t="s">
        <v>27</v>
      </c>
      <c r="R21" s="58" t="s">
        <v>26</v>
      </c>
      <c r="S21" s="59" t="s">
        <v>27</v>
      </c>
      <c r="T21" s="54" t="s">
        <v>26</v>
      </c>
      <c r="U21" s="123" t="s">
        <v>27</v>
      </c>
      <c r="V21" s="122" t="s">
        <v>26</v>
      </c>
      <c r="W21" s="59" t="s">
        <v>27</v>
      </c>
      <c r="X21" s="54" t="s">
        <v>26</v>
      </c>
      <c r="Y21" s="57" t="s">
        <v>27</v>
      </c>
      <c r="Z21" s="58" t="s">
        <v>26</v>
      </c>
      <c r="AA21" s="59" t="s">
        <v>27</v>
      </c>
      <c r="AB21" s="58" t="s">
        <v>26</v>
      </c>
      <c r="AC21" s="60" t="s">
        <v>27</v>
      </c>
      <c r="AD21" s="62"/>
      <c r="AE21" s="62"/>
      <c r="AF21" s="62"/>
      <c r="AG21" s="62"/>
      <c r="AH21" s="62"/>
      <c r="AI21" s="62"/>
      <c r="AJ21" s="62"/>
    </row>
    <row r="22" spans="1:36" ht="21" customHeight="1">
      <c r="A22" s="63">
        <v>1</v>
      </c>
      <c r="B22" s="64" t="s">
        <v>28</v>
      </c>
      <c r="C22" s="65" t="s">
        <v>29</v>
      </c>
      <c r="D22" s="124">
        <v>474</v>
      </c>
      <c r="E22" s="125">
        <v>300</v>
      </c>
      <c r="F22" s="126">
        <v>145</v>
      </c>
      <c r="G22" s="74">
        <v>97</v>
      </c>
      <c r="H22" s="75">
        <v>59</v>
      </c>
      <c r="I22" s="74">
        <v>35</v>
      </c>
      <c r="J22" s="75">
        <v>232</v>
      </c>
      <c r="K22" s="74">
        <v>176</v>
      </c>
      <c r="L22" s="75">
        <v>159</v>
      </c>
      <c r="M22" s="74">
        <v>68</v>
      </c>
      <c r="N22" s="73">
        <v>56</v>
      </c>
      <c r="O22" s="74">
        <v>33</v>
      </c>
      <c r="P22" s="75">
        <v>114</v>
      </c>
      <c r="Q22" s="74">
        <v>110</v>
      </c>
      <c r="R22" s="74">
        <v>0</v>
      </c>
      <c r="S22" s="74">
        <v>0</v>
      </c>
      <c r="T22" s="75">
        <v>71</v>
      </c>
      <c r="U22" s="127">
        <v>33</v>
      </c>
      <c r="V22" s="72">
        <v>14</v>
      </c>
      <c r="W22" s="74">
        <v>8</v>
      </c>
      <c r="X22" s="75">
        <v>464</v>
      </c>
      <c r="Y22" s="74">
        <v>294</v>
      </c>
      <c r="Z22" s="75">
        <v>75</v>
      </c>
      <c r="AA22" s="128">
        <v>39</v>
      </c>
      <c r="AB22" s="73">
        <v>27</v>
      </c>
      <c r="AC22" s="127">
        <v>14</v>
      </c>
      <c r="AD22" s="78"/>
      <c r="AE22" s="78"/>
      <c r="AF22" s="78"/>
      <c r="AG22" s="78"/>
      <c r="AH22" s="78"/>
      <c r="AI22" s="78"/>
      <c r="AJ22" s="78"/>
    </row>
    <row r="23" spans="1:36" ht="21" customHeight="1">
      <c r="A23" s="79">
        <v>2</v>
      </c>
      <c r="B23" s="80" t="s">
        <v>30</v>
      </c>
      <c r="C23" s="81" t="s">
        <v>31</v>
      </c>
      <c r="D23" s="129">
        <v>84</v>
      </c>
      <c r="E23" s="130">
        <v>56</v>
      </c>
      <c r="F23" s="87">
        <v>26</v>
      </c>
      <c r="G23" s="86">
        <v>18</v>
      </c>
      <c r="H23" s="87">
        <v>14</v>
      </c>
      <c r="I23" s="86">
        <v>10</v>
      </c>
      <c r="J23" s="87">
        <v>40</v>
      </c>
      <c r="K23" s="86">
        <v>28</v>
      </c>
      <c r="L23" s="87">
        <v>26</v>
      </c>
      <c r="M23" s="86">
        <v>13</v>
      </c>
      <c r="N23" s="85">
        <v>16</v>
      </c>
      <c r="O23" s="86">
        <v>13</v>
      </c>
      <c r="P23" s="87">
        <v>20</v>
      </c>
      <c r="Q23" s="86">
        <v>20</v>
      </c>
      <c r="R23" s="86">
        <v>0</v>
      </c>
      <c r="S23" s="86">
        <v>0</v>
      </c>
      <c r="T23" s="87">
        <v>7</v>
      </c>
      <c r="U23" s="131">
        <v>5</v>
      </c>
      <c r="V23" s="84">
        <v>2</v>
      </c>
      <c r="W23" s="86">
        <v>2</v>
      </c>
      <c r="X23" s="87">
        <v>96</v>
      </c>
      <c r="Y23" s="86">
        <v>58</v>
      </c>
      <c r="Z23" s="87">
        <v>9</v>
      </c>
      <c r="AA23" s="128">
        <v>5</v>
      </c>
      <c r="AB23" s="85">
        <v>0</v>
      </c>
      <c r="AC23" s="131">
        <v>0</v>
      </c>
      <c r="AD23" s="78"/>
      <c r="AE23" s="78"/>
      <c r="AF23" s="78"/>
      <c r="AG23" s="78"/>
      <c r="AH23" s="78"/>
      <c r="AI23" s="78"/>
      <c r="AJ23" s="78"/>
    </row>
    <row r="24" spans="1:36" ht="21" customHeight="1">
      <c r="A24" s="79">
        <v>3</v>
      </c>
      <c r="B24" s="80" t="s">
        <v>32</v>
      </c>
      <c r="C24" s="81" t="s">
        <v>33</v>
      </c>
      <c r="D24" s="129">
        <v>110</v>
      </c>
      <c r="E24" s="130">
        <v>68</v>
      </c>
      <c r="F24" s="87">
        <v>37</v>
      </c>
      <c r="G24" s="86">
        <v>22</v>
      </c>
      <c r="H24" s="87">
        <v>18</v>
      </c>
      <c r="I24" s="86">
        <v>11</v>
      </c>
      <c r="J24" s="87">
        <v>55</v>
      </c>
      <c r="K24" s="86">
        <v>36</v>
      </c>
      <c r="L24" s="87">
        <v>41</v>
      </c>
      <c r="M24" s="86">
        <v>22</v>
      </c>
      <c r="N24" s="85">
        <v>18</v>
      </c>
      <c r="O24" s="86">
        <v>9</v>
      </c>
      <c r="P24" s="87">
        <v>25</v>
      </c>
      <c r="Q24" s="86">
        <v>22</v>
      </c>
      <c r="R24" s="86">
        <v>0</v>
      </c>
      <c r="S24" s="86">
        <v>0</v>
      </c>
      <c r="T24" s="87">
        <v>10</v>
      </c>
      <c r="U24" s="131">
        <v>3</v>
      </c>
      <c r="V24" s="84">
        <v>4</v>
      </c>
      <c r="W24" s="86">
        <v>4</v>
      </c>
      <c r="X24" s="87">
        <v>97</v>
      </c>
      <c r="Y24" s="86">
        <v>64</v>
      </c>
      <c r="Z24" s="87">
        <v>18</v>
      </c>
      <c r="AA24" s="128">
        <v>6</v>
      </c>
      <c r="AB24" s="85">
        <v>0</v>
      </c>
      <c r="AC24" s="131">
        <v>0</v>
      </c>
      <c r="AD24" s="78"/>
      <c r="AE24" s="78"/>
      <c r="AF24" s="78"/>
      <c r="AG24" s="78"/>
      <c r="AH24" s="78"/>
      <c r="AI24" s="78"/>
      <c r="AJ24" s="78"/>
    </row>
    <row r="25" spans="1:36" ht="21" customHeight="1">
      <c r="A25" s="79">
        <v>4</v>
      </c>
      <c r="B25" s="80" t="s">
        <v>34</v>
      </c>
      <c r="C25" s="81" t="s">
        <v>35</v>
      </c>
      <c r="D25" s="129">
        <v>71</v>
      </c>
      <c r="E25" s="130">
        <v>46</v>
      </c>
      <c r="F25" s="87">
        <v>31</v>
      </c>
      <c r="G25" s="86">
        <v>23</v>
      </c>
      <c r="H25" s="87">
        <v>10</v>
      </c>
      <c r="I25" s="86">
        <v>7</v>
      </c>
      <c r="J25" s="87">
        <v>43</v>
      </c>
      <c r="K25" s="86">
        <v>33</v>
      </c>
      <c r="L25" s="87">
        <v>15</v>
      </c>
      <c r="M25" s="86">
        <v>3</v>
      </c>
      <c r="N25" s="85">
        <v>8</v>
      </c>
      <c r="O25" s="86">
        <v>6</v>
      </c>
      <c r="P25" s="87">
        <v>22</v>
      </c>
      <c r="Q25" s="86">
        <v>22</v>
      </c>
      <c r="R25" s="86">
        <v>0</v>
      </c>
      <c r="S25" s="86">
        <v>0</v>
      </c>
      <c r="T25" s="87">
        <v>4</v>
      </c>
      <c r="U25" s="131">
        <v>1</v>
      </c>
      <c r="V25" s="84">
        <v>4</v>
      </c>
      <c r="W25" s="86">
        <v>3</v>
      </c>
      <c r="X25" s="87">
        <v>73</v>
      </c>
      <c r="Y25" s="86">
        <v>48</v>
      </c>
      <c r="Z25" s="87">
        <v>6</v>
      </c>
      <c r="AA25" s="128">
        <v>1</v>
      </c>
      <c r="AB25" s="85">
        <v>0</v>
      </c>
      <c r="AC25" s="131">
        <v>0</v>
      </c>
      <c r="AD25" s="78"/>
      <c r="AE25" s="78"/>
      <c r="AF25" s="78"/>
      <c r="AG25" s="78"/>
      <c r="AH25" s="78"/>
      <c r="AI25" s="78"/>
      <c r="AJ25" s="78"/>
    </row>
    <row r="26" spans="1:36" ht="21" customHeight="1">
      <c r="A26" s="79">
        <v>5</v>
      </c>
      <c r="B26" s="80" t="s">
        <v>36</v>
      </c>
      <c r="C26" s="81" t="s">
        <v>37</v>
      </c>
      <c r="D26" s="129">
        <v>103</v>
      </c>
      <c r="E26" s="130">
        <v>69</v>
      </c>
      <c r="F26" s="87">
        <v>50</v>
      </c>
      <c r="G26" s="86">
        <v>33</v>
      </c>
      <c r="H26" s="87">
        <v>33</v>
      </c>
      <c r="I26" s="86">
        <v>23</v>
      </c>
      <c r="J26" s="87">
        <v>48</v>
      </c>
      <c r="K26" s="86">
        <v>34</v>
      </c>
      <c r="L26" s="87">
        <v>25</v>
      </c>
      <c r="M26" s="86">
        <v>12</v>
      </c>
      <c r="N26" s="85">
        <v>8</v>
      </c>
      <c r="O26" s="86">
        <v>7</v>
      </c>
      <c r="P26" s="87">
        <v>27</v>
      </c>
      <c r="Q26" s="86">
        <v>26</v>
      </c>
      <c r="R26" s="86">
        <v>0</v>
      </c>
      <c r="S26" s="86">
        <v>0</v>
      </c>
      <c r="T26" s="87">
        <v>10</v>
      </c>
      <c r="U26" s="131">
        <v>6</v>
      </c>
      <c r="V26" s="84">
        <v>3</v>
      </c>
      <c r="W26" s="86">
        <v>1</v>
      </c>
      <c r="X26" s="87">
        <v>106</v>
      </c>
      <c r="Y26" s="86">
        <v>67</v>
      </c>
      <c r="Z26" s="87">
        <v>11</v>
      </c>
      <c r="AA26" s="128">
        <v>5</v>
      </c>
      <c r="AB26" s="85">
        <v>4</v>
      </c>
      <c r="AC26" s="131">
        <v>3</v>
      </c>
      <c r="AD26" s="78"/>
      <c r="AE26" s="78"/>
      <c r="AF26" s="78"/>
      <c r="AG26" s="78"/>
      <c r="AH26" s="78"/>
      <c r="AI26" s="78"/>
      <c r="AJ26" s="78"/>
    </row>
    <row r="27" spans="1:36" ht="21" customHeight="1">
      <c r="A27" s="79">
        <v>6</v>
      </c>
      <c r="B27" s="80" t="s">
        <v>38</v>
      </c>
      <c r="C27" s="81" t="s">
        <v>39</v>
      </c>
      <c r="D27" s="129">
        <v>48</v>
      </c>
      <c r="E27" s="130">
        <v>31</v>
      </c>
      <c r="F27" s="87">
        <v>15</v>
      </c>
      <c r="G27" s="86">
        <v>12</v>
      </c>
      <c r="H27" s="87">
        <v>6</v>
      </c>
      <c r="I27" s="86">
        <v>4</v>
      </c>
      <c r="J27" s="87">
        <v>21</v>
      </c>
      <c r="K27" s="86">
        <v>18</v>
      </c>
      <c r="L27" s="87">
        <v>15</v>
      </c>
      <c r="M27" s="86">
        <v>5</v>
      </c>
      <c r="N27" s="85">
        <v>6</v>
      </c>
      <c r="O27" s="86">
        <v>3</v>
      </c>
      <c r="P27" s="87">
        <v>8</v>
      </c>
      <c r="Q27" s="86">
        <v>8</v>
      </c>
      <c r="R27" s="86">
        <v>0</v>
      </c>
      <c r="S27" s="86">
        <v>0</v>
      </c>
      <c r="T27" s="87">
        <v>4</v>
      </c>
      <c r="U27" s="131">
        <v>0</v>
      </c>
      <c r="V27" s="84">
        <v>2</v>
      </c>
      <c r="W27" s="86">
        <v>1</v>
      </c>
      <c r="X27" s="87">
        <v>53</v>
      </c>
      <c r="Y27" s="86">
        <v>34</v>
      </c>
      <c r="Z27" s="87">
        <v>1</v>
      </c>
      <c r="AA27" s="128">
        <v>0</v>
      </c>
      <c r="AB27" s="85">
        <v>2</v>
      </c>
      <c r="AC27" s="131">
        <v>1</v>
      </c>
      <c r="AD27" s="78"/>
      <c r="AE27" s="78"/>
      <c r="AF27" s="78"/>
      <c r="AG27" s="78"/>
      <c r="AH27" s="78"/>
      <c r="AI27" s="78"/>
      <c r="AJ27" s="78"/>
    </row>
    <row r="28" spans="1:36" ht="21" customHeight="1">
      <c r="A28" s="79">
        <v>7</v>
      </c>
      <c r="B28" s="80" t="s">
        <v>40</v>
      </c>
      <c r="C28" s="81" t="s">
        <v>41</v>
      </c>
      <c r="D28" s="129">
        <v>199</v>
      </c>
      <c r="E28" s="130">
        <v>139</v>
      </c>
      <c r="F28" s="87">
        <v>70</v>
      </c>
      <c r="G28" s="86">
        <v>56</v>
      </c>
      <c r="H28" s="87">
        <v>35</v>
      </c>
      <c r="I28" s="86">
        <v>28</v>
      </c>
      <c r="J28" s="87">
        <v>128</v>
      </c>
      <c r="K28" s="86">
        <v>97</v>
      </c>
      <c r="L28" s="87">
        <v>63</v>
      </c>
      <c r="M28" s="86">
        <v>26</v>
      </c>
      <c r="N28" s="85">
        <v>24</v>
      </c>
      <c r="O28" s="86">
        <v>15</v>
      </c>
      <c r="P28" s="87">
        <v>54</v>
      </c>
      <c r="Q28" s="86">
        <v>51</v>
      </c>
      <c r="R28" s="86">
        <v>0</v>
      </c>
      <c r="S28" s="86">
        <v>0</v>
      </c>
      <c r="T28" s="87">
        <v>15</v>
      </c>
      <c r="U28" s="131">
        <v>7</v>
      </c>
      <c r="V28" s="84">
        <v>3</v>
      </c>
      <c r="W28" s="86">
        <v>2</v>
      </c>
      <c r="X28" s="87">
        <v>214</v>
      </c>
      <c r="Y28" s="86">
        <v>152</v>
      </c>
      <c r="Z28" s="87">
        <v>26</v>
      </c>
      <c r="AA28" s="128">
        <v>14</v>
      </c>
      <c r="AB28" s="85">
        <v>3</v>
      </c>
      <c r="AC28" s="131">
        <v>1</v>
      </c>
      <c r="AD28" s="78"/>
      <c r="AE28" s="78"/>
      <c r="AF28" s="78"/>
      <c r="AG28" s="78"/>
      <c r="AH28" s="78"/>
      <c r="AI28" s="78"/>
      <c r="AJ28" s="78"/>
    </row>
    <row r="29" spans="1:36" ht="21" customHeight="1">
      <c r="A29" s="79">
        <v>8</v>
      </c>
      <c r="B29" s="80" t="s">
        <v>28</v>
      </c>
      <c r="C29" s="81" t="s">
        <v>42</v>
      </c>
      <c r="D29" s="129">
        <v>115</v>
      </c>
      <c r="E29" s="130">
        <v>86</v>
      </c>
      <c r="F29" s="87">
        <v>51</v>
      </c>
      <c r="G29" s="86">
        <v>37</v>
      </c>
      <c r="H29" s="87">
        <v>17</v>
      </c>
      <c r="I29" s="86">
        <v>11</v>
      </c>
      <c r="J29" s="87">
        <v>46</v>
      </c>
      <c r="K29" s="86">
        <v>40</v>
      </c>
      <c r="L29" s="87">
        <v>27</v>
      </c>
      <c r="M29" s="86">
        <v>15</v>
      </c>
      <c r="N29" s="85">
        <v>10</v>
      </c>
      <c r="O29" s="86">
        <v>9</v>
      </c>
      <c r="P29" s="87">
        <v>41</v>
      </c>
      <c r="Q29" s="86">
        <v>39</v>
      </c>
      <c r="R29" s="86">
        <v>1</v>
      </c>
      <c r="S29" s="86">
        <v>1</v>
      </c>
      <c r="T29" s="87">
        <v>8</v>
      </c>
      <c r="U29" s="131">
        <v>7</v>
      </c>
      <c r="V29" s="84">
        <v>7</v>
      </c>
      <c r="W29" s="86">
        <v>2</v>
      </c>
      <c r="X29" s="87">
        <v>129</v>
      </c>
      <c r="Y29" s="86">
        <v>100</v>
      </c>
      <c r="Z29" s="87">
        <v>13</v>
      </c>
      <c r="AA29" s="128">
        <v>5</v>
      </c>
      <c r="AB29" s="85">
        <v>1</v>
      </c>
      <c r="AC29" s="131">
        <v>1</v>
      </c>
      <c r="AD29" s="78"/>
      <c r="AE29" s="78"/>
      <c r="AF29" s="78"/>
      <c r="AG29" s="78"/>
      <c r="AH29" s="78"/>
      <c r="AI29" s="78"/>
      <c r="AJ29" s="78"/>
    </row>
    <row r="30" spans="1:36" ht="21" customHeight="1" thickBot="1">
      <c r="A30" s="63">
        <v>9</v>
      </c>
      <c r="B30" s="64" t="s">
        <v>43</v>
      </c>
      <c r="C30" s="65" t="s">
        <v>44</v>
      </c>
      <c r="D30" s="132">
        <v>157</v>
      </c>
      <c r="E30" s="133">
        <v>113</v>
      </c>
      <c r="F30" s="75">
        <v>69</v>
      </c>
      <c r="G30" s="74">
        <v>49</v>
      </c>
      <c r="H30" s="75">
        <v>29</v>
      </c>
      <c r="I30" s="74">
        <v>19</v>
      </c>
      <c r="J30" s="75">
        <v>69</v>
      </c>
      <c r="K30" s="74">
        <v>58</v>
      </c>
      <c r="L30" s="75">
        <v>44</v>
      </c>
      <c r="M30" s="74">
        <v>25</v>
      </c>
      <c r="N30" s="73">
        <v>14</v>
      </c>
      <c r="O30" s="74">
        <v>11</v>
      </c>
      <c r="P30" s="75">
        <v>45</v>
      </c>
      <c r="Q30" s="74">
        <v>41</v>
      </c>
      <c r="R30" s="74">
        <v>1</v>
      </c>
      <c r="S30" s="74">
        <v>1</v>
      </c>
      <c r="T30" s="75">
        <v>10</v>
      </c>
      <c r="U30" s="127">
        <v>4</v>
      </c>
      <c r="V30" s="72">
        <v>7</v>
      </c>
      <c r="W30" s="74">
        <v>7</v>
      </c>
      <c r="X30" s="75">
        <v>167</v>
      </c>
      <c r="Y30" s="74">
        <v>115</v>
      </c>
      <c r="Z30" s="75">
        <v>10</v>
      </c>
      <c r="AA30" s="134">
        <v>5</v>
      </c>
      <c r="AB30" s="73">
        <v>5</v>
      </c>
      <c r="AC30" s="127">
        <v>2</v>
      </c>
      <c r="AD30" s="78"/>
      <c r="AE30" s="78"/>
      <c r="AF30" s="78"/>
      <c r="AG30" s="78"/>
      <c r="AH30" s="78"/>
      <c r="AI30" s="78"/>
      <c r="AJ30" s="78"/>
    </row>
    <row r="31" spans="1:36" ht="27" customHeight="1" thickBot="1">
      <c r="A31" s="95"/>
      <c r="B31" s="96" t="s">
        <v>45</v>
      </c>
      <c r="C31" s="97"/>
      <c r="D31" s="135">
        <f aca="true" t="shared" si="3" ref="D31:AA31">D22+D23+D24+D25+D26+D27+D28+D29+D30</f>
        <v>1361</v>
      </c>
      <c r="E31" s="101">
        <f t="shared" si="3"/>
        <v>908</v>
      </c>
      <c r="F31" s="136">
        <f t="shared" si="3"/>
        <v>494</v>
      </c>
      <c r="G31" s="137">
        <f t="shared" si="3"/>
        <v>347</v>
      </c>
      <c r="H31" s="137">
        <f t="shared" si="3"/>
        <v>221</v>
      </c>
      <c r="I31" s="137">
        <f t="shared" si="3"/>
        <v>148</v>
      </c>
      <c r="J31" s="137">
        <f t="shared" si="3"/>
        <v>682</v>
      </c>
      <c r="K31" s="137">
        <f t="shared" si="3"/>
        <v>520</v>
      </c>
      <c r="L31" s="137">
        <f t="shared" si="3"/>
        <v>415</v>
      </c>
      <c r="M31" s="137">
        <f t="shared" si="3"/>
        <v>189</v>
      </c>
      <c r="N31" s="137">
        <f t="shared" si="3"/>
        <v>160</v>
      </c>
      <c r="O31" s="137">
        <f t="shared" si="3"/>
        <v>106</v>
      </c>
      <c r="P31" s="137">
        <f t="shared" si="3"/>
        <v>356</v>
      </c>
      <c r="Q31" s="137">
        <f t="shared" si="3"/>
        <v>339</v>
      </c>
      <c r="R31" s="137">
        <f t="shared" si="3"/>
        <v>2</v>
      </c>
      <c r="S31" s="137">
        <f t="shared" si="3"/>
        <v>2</v>
      </c>
      <c r="T31" s="137">
        <f t="shared" si="3"/>
        <v>139</v>
      </c>
      <c r="U31" s="101">
        <f t="shared" si="3"/>
        <v>66</v>
      </c>
      <c r="V31" s="135">
        <f t="shared" si="3"/>
        <v>46</v>
      </c>
      <c r="W31" s="137">
        <f t="shared" si="3"/>
        <v>30</v>
      </c>
      <c r="X31" s="137">
        <f t="shared" si="3"/>
        <v>1399</v>
      </c>
      <c r="Y31" s="137">
        <f t="shared" si="3"/>
        <v>932</v>
      </c>
      <c r="Z31" s="137">
        <f t="shared" si="3"/>
        <v>169</v>
      </c>
      <c r="AA31" s="137">
        <f t="shared" si="3"/>
        <v>80</v>
      </c>
      <c r="AB31" s="137">
        <f>AB22+AB23+AB24+AB25+AB26+AB27+AB28+AB29+AB30</f>
        <v>42</v>
      </c>
      <c r="AC31" s="101">
        <f>AC22+AC23+AC24+AC25+AC26+AC27+AC28+AC29+AC30</f>
        <v>22</v>
      </c>
      <c r="AD31" s="138">
        <f>V31+X31+Z31+AB31</f>
        <v>1656</v>
      </c>
      <c r="AE31" s="138">
        <f>W31+Y31+AA31+AC31</f>
        <v>1064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4">
      <selection activeCell="S14" sqref="S14"/>
    </sheetView>
  </sheetViews>
  <sheetFormatPr defaultColWidth="9.00390625" defaultRowHeight="12.75"/>
  <cols>
    <col min="1" max="1" width="5.00390625" style="3" customWidth="1"/>
    <col min="2" max="2" width="13.75390625" style="3" customWidth="1"/>
    <col min="3" max="3" width="8.375" style="3" customWidth="1"/>
    <col min="4" max="31" width="6.75390625" style="3" customWidth="1"/>
    <col min="32" max="33" width="6.625" style="3" customWidth="1"/>
    <col min="34" max="16384" width="9.125" style="3" customWidth="1"/>
  </cols>
  <sheetData>
    <row r="1" spans="1:29" ht="45" customHeight="1">
      <c r="A1" s="139" t="s">
        <v>61</v>
      </c>
      <c r="B1" s="139"/>
      <c r="C1" s="139"/>
      <c r="D1" s="139"/>
      <c r="E1" s="139"/>
      <c r="F1" s="140" t="s">
        <v>62</v>
      </c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</row>
    <row r="2" spans="1:29" ht="16.5" customHeight="1">
      <c r="A2" s="139"/>
      <c r="B2" s="139"/>
      <c r="C2" s="139"/>
      <c r="D2" s="139"/>
      <c r="E2" s="139"/>
      <c r="F2" s="142" t="str">
        <f>'ogolne (4)'!T3</f>
        <v>do 30 kwietnia o 2018 roku</v>
      </c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4"/>
    </row>
    <row r="3" ht="22.5" customHeight="1" thickBot="1">
      <c r="F3" s="145"/>
    </row>
    <row r="4" spans="1:29" ht="24.75" customHeight="1">
      <c r="A4" s="146" t="s">
        <v>0</v>
      </c>
      <c r="B4" s="147" t="s">
        <v>0</v>
      </c>
      <c r="C4" s="148" t="s">
        <v>0</v>
      </c>
      <c r="D4" s="149" t="s">
        <v>63</v>
      </c>
      <c r="E4" s="150"/>
      <c r="F4" s="151" t="s">
        <v>64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151" t="s">
        <v>65</v>
      </c>
      <c r="S4" s="152"/>
      <c r="T4" s="152"/>
      <c r="U4" s="152"/>
      <c r="V4" s="152"/>
      <c r="W4" s="152"/>
      <c r="X4" s="152"/>
      <c r="Y4" s="152"/>
      <c r="Z4" s="152"/>
      <c r="AA4" s="153"/>
      <c r="AB4" s="154" t="s">
        <v>63</v>
      </c>
      <c r="AC4" s="150"/>
    </row>
    <row r="5" spans="1:29" ht="39" customHeight="1">
      <c r="A5" s="155" t="s">
        <v>19</v>
      </c>
      <c r="B5" s="156" t="s">
        <v>5</v>
      </c>
      <c r="C5" s="157" t="s">
        <v>6</v>
      </c>
      <c r="D5" s="158"/>
      <c r="E5" s="159"/>
      <c r="F5" s="160" t="s">
        <v>66</v>
      </c>
      <c r="G5" s="161"/>
      <c r="H5" s="162" t="s">
        <v>67</v>
      </c>
      <c r="I5" s="162"/>
      <c r="J5" s="162" t="s">
        <v>68</v>
      </c>
      <c r="K5" s="162"/>
      <c r="L5" s="162" t="s">
        <v>69</v>
      </c>
      <c r="M5" s="162"/>
      <c r="N5" s="162" t="s">
        <v>70</v>
      </c>
      <c r="O5" s="162"/>
      <c r="P5" s="162" t="s">
        <v>71</v>
      </c>
      <c r="Q5" s="163"/>
      <c r="R5" s="164" t="s">
        <v>72</v>
      </c>
      <c r="S5" s="165"/>
      <c r="T5" s="165" t="s">
        <v>73</v>
      </c>
      <c r="U5" s="165"/>
      <c r="V5" s="165" t="s">
        <v>74</v>
      </c>
      <c r="W5" s="165"/>
      <c r="X5" s="165" t="s">
        <v>75</v>
      </c>
      <c r="Y5" s="165"/>
      <c r="Z5" s="166" t="s">
        <v>76</v>
      </c>
      <c r="AA5" s="167"/>
      <c r="AB5" s="168"/>
      <c r="AC5" s="159"/>
    </row>
    <row r="6" spans="1:29" ht="12.75" customHeight="1" thickBot="1">
      <c r="A6" s="169" t="s">
        <v>0</v>
      </c>
      <c r="B6" s="170" t="s">
        <v>0</v>
      </c>
      <c r="C6" s="171" t="s">
        <v>0</v>
      </c>
      <c r="D6" s="172" t="s">
        <v>26</v>
      </c>
      <c r="E6" s="173" t="s">
        <v>27</v>
      </c>
      <c r="F6" s="174" t="s">
        <v>26</v>
      </c>
      <c r="G6" s="175" t="s">
        <v>27</v>
      </c>
      <c r="H6" s="176" t="s">
        <v>26</v>
      </c>
      <c r="I6" s="175" t="s">
        <v>27</v>
      </c>
      <c r="J6" s="176" t="s">
        <v>26</v>
      </c>
      <c r="K6" s="175" t="s">
        <v>27</v>
      </c>
      <c r="L6" s="176" t="s">
        <v>26</v>
      </c>
      <c r="M6" s="175" t="s">
        <v>27</v>
      </c>
      <c r="N6" s="176" t="s">
        <v>26</v>
      </c>
      <c r="O6" s="175" t="s">
        <v>27</v>
      </c>
      <c r="P6" s="176" t="s">
        <v>26</v>
      </c>
      <c r="Q6" s="177" t="s">
        <v>27</v>
      </c>
      <c r="R6" s="174" t="s">
        <v>26</v>
      </c>
      <c r="S6" s="175" t="s">
        <v>27</v>
      </c>
      <c r="T6" s="176" t="s">
        <v>26</v>
      </c>
      <c r="U6" s="175" t="s">
        <v>27</v>
      </c>
      <c r="V6" s="176" t="s">
        <v>26</v>
      </c>
      <c r="W6" s="175" t="s">
        <v>27</v>
      </c>
      <c r="X6" s="176" t="s">
        <v>26</v>
      </c>
      <c r="Y6" s="175" t="s">
        <v>27</v>
      </c>
      <c r="Z6" s="176" t="s">
        <v>26</v>
      </c>
      <c r="AA6" s="177" t="s">
        <v>27</v>
      </c>
      <c r="AB6" s="178" t="s">
        <v>26</v>
      </c>
      <c r="AC6" s="173" t="s">
        <v>27</v>
      </c>
    </row>
    <row r="7" spans="1:29" ht="24" customHeight="1">
      <c r="A7" s="179">
        <v>1</v>
      </c>
      <c r="B7" s="180" t="s">
        <v>28</v>
      </c>
      <c r="C7" s="181" t="s">
        <v>29</v>
      </c>
      <c r="D7" s="70">
        <v>580</v>
      </c>
      <c r="E7" s="71">
        <v>355</v>
      </c>
      <c r="F7" s="182">
        <v>59</v>
      </c>
      <c r="G7" s="183">
        <v>35</v>
      </c>
      <c r="H7" s="183">
        <v>179</v>
      </c>
      <c r="I7" s="183">
        <v>127</v>
      </c>
      <c r="J7" s="183">
        <v>134</v>
      </c>
      <c r="K7" s="184">
        <v>93</v>
      </c>
      <c r="L7" s="185">
        <v>110</v>
      </c>
      <c r="M7" s="183">
        <v>64</v>
      </c>
      <c r="N7" s="183">
        <v>72</v>
      </c>
      <c r="O7" s="183">
        <v>35</v>
      </c>
      <c r="P7" s="183">
        <v>26</v>
      </c>
      <c r="Q7" s="186">
        <v>1</v>
      </c>
      <c r="R7" s="182">
        <v>113</v>
      </c>
      <c r="S7" s="183">
        <v>81</v>
      </c>
      <c r="T7" s="183">
        <v>148</v>
      </c>
      <c r="U7" s="183">
        <v>95</v>
      </c>
      <c r="V7" s="183">
        <v>61</v>
      </c>
      <c r="W7" s="183">
        <v>43</v>
      </c>
      <c r="X7" s="183">
        <v>131</v>
      </c>
      <c r="Y7" s="183">
        <v>71</v>
      </c>
      <c r="Z7" s="183">
        <v>127</v>
      </c>
      <c r="AA7" s="187">
        <v>65</v>
      </c>
      <c r="AB7" s="188">
        <f>R7+T7+V7+X7+Z7</f>
        <v>580</v>
      </c>
      <c r="AC7" s="189">
        <f>S7+U7+W7+Y7+AA7</f>
        <v>355</v>
      </c>
    </row>
    <row r="8" spans="1:29" ht="24" customHeight="1">
      <c r="A8" s="190">
        <v>2</v>
      </c>
      <c r="B8" s="191" t="s">
        <v>30</v>
      </c>
      <c r="C8" s="192" t="s">
        <v>31</v>
      </c>
      <c r="D8" s="70">
        <v>107</v>
      </c>
      <c r="E8" s="71">
        <v>65</v>
      </c>
      <c r="F8" s="193">
        <v>14</v>
      </c>
      <c r="G8" s="194">
        <v>10</v>
      </c>
      <c r="H8" s="194">
        <v>28</v>
      </c>
      <c r="I8" s="194" t="s">
        <v>77</v>
      </c>
      <c r="J8" s="194">
        <v>30</v>
      </c>
      <c r="K8" s="194">
        <v>17</v>
      </c>
      <c r="L8" s="194">
        <v>17</v>
      </c>
      <c r="M8" s="194">
        <v>10</v>
      </c>
      <c r="N8" s="194">
        <v>14</v>
      </c>
      <c r="O8" s="194">
        <v>8</v>
      </c>
      <c r="P8" s="194">
        <v>4</v>
      </c>
      <c r="Q8" s="195">
        <v>0</v>
      </c>
      <c r="R8" s="193">
        <v>10</v>
      </c>
      <c r="S8" s="194">
        <v>8</v>
      </c>
      <c r="T8" s="194">
        <v>13</v>
      </c>
      <c r="U8" s="194">
        <v>7</v>
      </c>
      <c r="V8" s="194">
        <v>8</v>
      </c>
      <c r="W8" s="194">
        <v>6</v>
      </c>
      <c r="X8" s="194">
        <v>38</v>
      </c>
      <c r="Y8" s="194">
        <v>23</v>
      </c>
      <c r="Z8" s="194">
        <v>38</v>
      </c>
      <c r="AA8" s="196">
        <v>21</v>
      </c>
      <c r="AB8" s="197">
        <f aca="true" t="shared" si="0" ref="AB8:AC15">R8+T8+V8+X8+Z8</f>
        <v>107</v>
      </c>
      <c r="AC8" s="198">
        <f t="shared" si="0"/>
        <v>65</v>
      </c>
    </row>
    <row r="9" spans="1:29" ht="24" customHeight="1">
      <c r="A9" s="190">
        <v>3</v>
      </c>
      <c r="B9" s="191" t="s">
        <v>32</v>
      </c>
      <c r="C9" s="192" t="s">
        <v>33</v>
      </c>
      <c r="D9" s="70">
        <v>119</v>
      </c>
      <c r="E9" s="71">
        <v>74</v>
      </c>
      <c r="F9" s="193">
        <v>18</v>
      </c>
      <c r="G9" s="194">
        <v>11</v>
      </c>
      <c r="H9" s="194">
        <v>36</v>
      </c>
      <c r="I9" s="194">
        <v>25</v>
      </c>
      <c r="J9" s="194">
        <v>20</v>
      </c>
      <c r="K9" s="194">
        <v>14</v>
      </c>
      <c r="L9" s="194">
        <v>22</v>
      </c>
      <c r="M9" s="194">
        <v>15</v>
      </c>
      <c r="N9" s="194">
        <v>19</v>
      </c>
      <c r="O9" s="194">
        <v>9</v>
      </c>
      <c r="P9" s="194">
        <v>4</v>
      </c>
      <c r="Q9" s="195">
        <v>0</v>
      </c>
      <c r="R9" s="193">
        <v>15</v>
      </c>
      <c r="S9" s="194">
        <v>14</v>
      </c>
      <c r="T9" s="194">
        <v>24</v>
      </c>
      <c r="U9" s="194">
        <v>17</v>
      </c>
      <c r="V9" s="194">
        <v>12</v>
      </c>
      <c r="W9" s="194">
        <v>10</v>
      </c>
      <c r="X9" s="194">
        <v>36</v>
      </c>
      <c r="Y9" s="194">
        <v>16</v>
      </c>
      <c r="Z9" s="194">
        <v>32</v>
      </c>
      <c r="AA9" s="196">
        <v>17</v>
      </c>
      <c r="AB9" s="197">
        <f t="shared" si="0"/>
        <v>119</v>
      </c>
      <c r="AC9" s="198">
        <f t="shared" si="0"/>
        <v>74</v>
      </c>
    </row>
    <row r="10" spans="1:29" ht="24" customHeight="1">
      <c r="A10" s="190">
        <v>4</v>
      </c>
      <c r="B10" s="191" t="s">
        <v>34</v>
      </c>
      <c r="C10" s="192" t="s">
        <v>35</v>
      </c>
      <c r="D10" s="70">
        <v>83</v>
      </c>
      <c r="E10" s="71">
        <v>52</v>
      </c>
      <c r="F10" s="193">
        <v>10</v>
      </c>
      <c r="G10" s="194">
        <v>7</v>
      </c>
      <c r="H10" s="194">
        <v>41</v>
      </c>
      <c r="I10" s="194">
        <v>32</v>
      </c>
      <c r="J10" s="194">
        <v>12</v>
      </c>
      <c r="K10" s="194">
        <v>8</v>
      </c>
      <c r="L10" s="194">
        <v>10</v>
      </c>
      <c r="M10" s="194">
        <v>4</v>
      </c>
      <c r="N10" s="194">
        <v>5</v>
      </c>
      <c r="O10" s="194">
        <v>1</v>
      </c>
      <c r="P10" s="194">
        <v>5</v>
      </c>
      <c r="Q10" s="195">
        <v>0</v>
      </c>
      <c r="R10" s="193">
        <v>10</v>
      </c>
      <c r="S10" s="194">
        <v>9</v>
      </c>
      <c r="T10" s="194">
        <v>23</v>
      </c>
      <c r="U10" s="194">
        <v>17</v>
      </c>
      <c r="V10" s="194">
        <v>6</v>
      </c>
      <c r="W10" s="194">
        <v>4</v>
      </c>
      <c r="X10" s="194">
        <v>29</v>
      </c>
      <c r="Y10" s="194">
        <v>15</v>
      </c>
      <c r="Z10" s="194">
        <v>15</v>
      </c>
      <c r="AA10" s="196">
        <v>7</v>
      </c>
      <c r="AB10" s="197">
        <f t="shared" si="0"/>
        <v>83</v>
      </c>
      <c r="AC10" s="198">
        <f t="shared" si="0"/>
        <v>52</v>
      </c>
    </row>
    <row r="11" spans="1:29" ht="24" customHeight="1">
      <c r="A11" s="190">
        <v>5</v>
      </c>
      <c r="B11" s="191" t="s">
        <v>36</v>
      </c>
      <c r="C11" s="192" t="s">
        <v>37</v>
      </c>
      <c r="D11" s="70">
        <v>124</v>
      </c>
      <c r="E11" s="71">
        <v>76</v>
      </c>
      <c r="F11" s="193">
        <v>33</v>
      </c>
      <c r="G11" s="194">
        <v>23</v>
      </c>
      <c r="H11" s="194">
        <v>40</v>
      </c>
      <c r="I11" s="194">
        <v>25</v>
      </c>
      <c r="J11" s="194">
        <v>19</v>
      </c>
      <c r="K11" s="194">
        <v>13</v>
      </c>
      <c r="L11" s="194">
        <v>15</v>
      </c>
      <c r="M11" s="194">
        <v>9</v>
      </c>
      <c r="N11" s="194">
        <v>12</v>
      </c>
      <c r="O11" s="194">
        <v>6</v>
      </c>
      <c r="P11" s="194">
        <v>5</v>
      </c>
      <c r="Q11" s="195">
        <v>0</v>
      </c>
      <c r="R11" s="193">
        <v>18</v>
      </c>
      <c r="S11" s="194">
        <v>14</v>
      </c>
      <c r="T11" s="194">
        <v>24</v>
      </c>
      <c r="U11" s="194">
        <v>16</v>
      </c>
      <c r="V11" s="194">
        <v>13</v>
      </c>
      <c r="W11" s="194">
        <v>11</v>
      </c>
      <c r="X11" s="194">
        <v>38</v>
      </c>
      <c r="Y11" s="194">
        <v>20</v>
      </c>
      <c r="Z11" s="194">
        <v>31</v>
      </c>
      <c r="AA11" s="196">
        <v>15</v>
      </c>
      <c r="AB11" s="197">
        <f t="shared" si="0"/>
        <v>124</v>
      </c>
      <c r="AC11" s="198">
        <f t="shared" si="0"/>
        <v>76</v>
      </c>
    </row>
    <row r="12" spans="1:29" ht="24" customHeight="1">
      <c r="A12" s="190">
        <v>6</v>
      </c>
      <c r="B12" s="191" t="s">
        <v>38</v>
      </c>
      <c r="C12" s="192" t="s">
        <v>39</v>
      </c>
      <c r="D12" s="70">
        <v>58</v>
      </c>
      <c r="E12" s="71">
        <v>36</v>
      </c>
      <c r="F12" s="193">
        <v>6</v>
      </c>
      <c r="G12" s="194">
        <v>4</v>
      </c>
      <c r="H12" s="194">
        <v>18</v>
      </c>
      <c r="I12" s="194">
        <v>14</v>
      </c>
      <c r="J12" s="194">
        <v>13</v>
      </c>
      <c r="K12" s="194">
        <v>9</v>
      </c>
      <c r="L12" s="194">
        <v>13</v>
      </c>
      <c r="M12" s="194">
        <v>6</v>
      </c>
      <c r="N12" s="194">
        <v>6</v>
      </c>
      <c r="O12" s="194">
        <v>3</v>
      </c>
      <c r="P12" s="194">
        <v>2</v>
      </c>
      <c r="Q12" s="195">
        <v>0</v>
      </c>
      <c r="R12" s="193">
        <v>9</v>
      </c>
      <c r="S12" s="194">
        <v>7</v>
      </c>
      <c r="T12" s="194">
        <v>19</v>
      </c>
      <c r="U12" s="194">
        <v>15</v>
      </c>
      <c r="V12" s="194">
        <v>4</v>
      </c>
      <c r="W12" s="194">
        <v>3</v>
      </c>
      <c r="X12" s="194">
        <v>12</v>
      </c>
      <c r="Y12" s="194">
        <v>6</v>
      </c>
      <c r="Z12" s="194">
        <v>14</v>
      </c>
      <c r="AA12" s="196">
        <v>5</v>
      </c>
      <c r="AB12" s="197">
        <f t="shared" si="0"/>
        <v>58</v>
      </c>
      <c r="AC12" s="198">
        <f t="shared" si="0"/>
        <v>36</v>
      </c>
    </row>
    <row r="13" spans="1:29" ht="24" customHeight="1">
      <c r="A13" s="190">
        <v>7</v>
      </c>
      <c r="B13" s="191" t="s">
        <v>40</v>
      </c>
      <c r="C13" s="192" t="s">
        <v>41</v>
      </c>
      <c r="D13" s="70">
        <v>246</v>
      </c>
      <c r="E13" s="71">
        <v>169</v>
      </c>
      <c r="F13" s="193">
        <v>35</v>
      </c>
      <c r="G13" s="194">
        <v>28</v>
      </c>
      <c r="H13" s="194">
        <v>86</v>
      </c>
      <c r="I13" s="194">
        <v>73</v>
      </c>
      <c r="J13" s="194">
        <v>41</v>
      </c>
      <c r="K13" s="194">
        <v>29</v>
      </c>
      <c r="L13" s="194">
        <v>43</v>
      </c>
      <c r="M13" s="194">
        <v>29</v>
      </c>
      <c r="N13" s="194">
        <v>26</v>
      </c>
      <c r="O13" s="194">
        <v>10</v>
      </c>
      <c r="P13" s="194">
        <v>15</v>
      </c>
      <c r="Q13" s="195">
        <v>0</v>
      </c>
      <c r="R13" s="193">
        <v>40</v>
      </c>
      <c r="S13" s="194">
        <v>37</v>
      </c>
      <c r="T13" s="194">
        <v>45</v>
      </c>
      <c r="U13" s="194">
        <v>31</v>
      </c>
      <c r="V13" s="194">
        <v>27</v>
      </c>
      <c r="W13" s="194">
        <v>23</v>
      </c>
      <c r="X13" s="194">
        <v>68</v>
      </c>
      <c r="Y13" s="194">
        <v>46</v>
      </c>
      <c r="Z13" s="194">
        <v>66</v>
      </c>
      <c r="AA13" s="196">
        <v>32</v>
      </c>
      <c r="AB13" s="197">
        <f>R13+T13+V13+X13+Z13</f>
        <v>246</v>
      </c>
      <c r="AC13" s="198">
        <f t="shared" si="0"/>
        <v>169</v>
      </c>
    </row>
    <row r="14" spans="1:29" ht="24" customHeight="1">
      <c r="A14" s="190">
        <v>8</v>
      </c>
      <c r="B14" s="191" t="s">
        <v>28</v>
      </c>
      <c r="C14" s="192" t="s">
        <v>42</v>
      </c>
      <c r="D14" s="70">
        <v>150</v>
      </c>
      <c r="E14" s="71">
        <v>108</v>
      </c>
      <c r="F14" s="193">
        <v>17</v>
      </c>
      <c r="G14" s="194">
        <v>11</v>
      </c>
      <c r="H14" s="194">
        <v>66</v>
      </c>
      <c r="I14" s="194">
        <v>51</v>
      </c>
      <c r="J14" s="194">
        <v>33</v>
      </c>
      <c r="K14" s="194">
        <v>28</v>
      </c>
      <c r="L14" s="194">
        <v>18</v>
      </c>
      <c r="M14" s="194">
        <v>10</v>
      </c>
      <c r="N14" s="194">
        <v>14</v>
      </c>
      <c r="O14" s="194">
        <v>8</v>
      </c>
      <c r="P14" s="194">
        <v>2</v>
      </c>
      <c r="Q14" s="195">
        <v>0</v>
      </c>
      <c r="R14" s="193">
        <v>41</v>
      </c>
      <c r="S14" s="194">
        <v>32</v>
      </c>
      <c r="T14" s="194">
        <v>33</v>
      </c>
      <c r="U14" s="194">
        <v>27</v>
      </c>
      <c r="V14" s="194">
        <v>20</v>
      </c>
      <c r="W14" s="194">
        <v>17</v>
      </c>
      <c r="X14" s="194">
        <v>31</v>
      </c>
      <c r="Y14" s="194">
        <v>19</v>
      </c>
      <c r="Z14" s="194">
        <v>25</v>
      </c>
      <c r="AA14" s="196">
        <v>13</v>
      </c>
      <c r="AB14" s="197">
        <f t="shared" si="0"/>
        <v>150</v>
      </c>
      <c r="AC14" s="198">
        <f t="shared" si="0"/>
        <v>108</v>
      </c>
    </row>
    <row r="15" spans="1:29" ht="24" customHeight="1" thickBot="1">
      <c r="A15" s="179">
        <v>9</v>
      </c>
      <c r="B15" s="180" t="s">
        <v>43</v>
      </c>
      <c r="C15" s="181" t="s">
        <v>44</v>
      </c>
      <c r="D15" s="93">
        <v>189</v>
      </c>
      <c r="E15" s="94">
        <v>129</v>
      </c>
      <c r="F15" s="182">
        <v>29</v>
      </c>
      <c r="G15" s="183">
        <v>19</v>
      </c>
      <c r="H15" s="183">
        <v>67</v>
      </c>
      <c r="I15" s="183">
        <v>51</v>
      </c>
      <c r="J15" s="183">
        <v>35</v>
      </c>
      <c r="K15" s="184">
        <v>26</v>
      </c>
      <c r="L15" s="185">
        <v>28</v>
      </c>
      <c r="M15" s="183">
        <v>18</v>
      </c>
      <c r="N15" s="183">
        <v>24</v>
      </c>
      <c r="O15" s="183">
        <v>15</v>
      </c>
      <c r="P15" s="183">
        <v>6</v>
      </c>
      <c r="Q15" s="186">
        <v>0</v>
      </c>
      <c r="R15" s="182">
        <v>35</v>
      </c>
      <c r="S15" s="183">
        <v>30</v>
      </c>
      <c r="T15" s="183">
        <v>37</v>
      </c>
      <c r="U15" s="183">
        <v>28</v>
      </c>
      <c r="V15" s="183">
        <v>21</v>
      </c>
      <c r="W15" s="183">
        <v>19</v>
      </c>
      <c r="X15" s="183">
        <v>50</v>
      </c>
      <c r="Y15" s="183">
        <v>31</v>
      </c>
      <c r="Z15" s="183">
        <v>46</v>
      </c>
      <c r="AA15" s="187">
        <v>21</v>
      </c>
      <c r="AB15" s="188">
        <f t="shared" si="0"/>
        <v>189</v>
      </c>
      <c r="AC15" s="189">
        <f t="shared" si="0"/>
        <v>129</v>
      </c>
    </row>
    <row r="16" spans="1:29" ht="19.5" customHeight="1" thickBot="1">
      <c r="A16" s="199"/>
      <c r="B16" s="200" t="s">
        <v>78</v>
      </c>
      <c r="C16" s="200"/>
      <c r="D16" s="201">
        <f>D7+D8+D9+D10+D11+D12+D13+D14+D15</f>
        <v>1656</v>
      </c>
      <c r="E16" s="202">
        <f aca="true" t="shared" si="1" ref="E16:Y16">E7+E8+E9+E10+E11+E12+E13+E14+E15</f>
        <v>1064</v>
      </c>
      <c r="F16" s="201">
        <f t="shared" si="1"/>
        <v>221</v>
      </c>
      <c r="G16" s="203">
        <f t="shared" si="1"/>
        <v>148</v>
      </c>
      <c r="H16" s="203">
        <f t="shared" si="1"/>
        <v>561</v>
      </c>
      <c r="I16" s="203" t="e">
        <f t="shared" si="1"/>
        <v>#VALUE!</v>
      </c>
      <c r="J16" s="203">
        <f t="shared" si="1"/>
        <v>337</v>
      </c>
      <c r="K16" s="203">
        <f t="shared" si="1"/>
        <v>237</v>
      </c>
      <c r="L16" s="203">
        <f t="shared" si="1"/>
        <v>276</v>
      </c>
      <c r="M16" s="203">
        <f t="shared" si="1"/>
        <v>165</v>
      </c>
      <c r="N16" s="203">
        <f t="shared" si="1"/>
        <v>192</v>
      </c>
      <c r="O16" s="203">
        <f t="shared" si="1"/>
        <v>95</v>
      </c>
      <c r="P16" s="203">
        <f t="shared" si="1"/>
        <v>69</v>
      </c>
      <c r="Q16" s="202">
        <f t="shared" si="1"/>
        <v>1</v>
      </c>
      <c r="R16" s="201">
        <f t="shared" si="1"/>
        <v>291</v>
      </c>
      <c r="S16" s="201">
        <f t="shared" si="1"/>
        <v>232</v>
      </c>
      <c r="T16" s="203">
        <f t="shared" si="1"/>
        <v>366</v>
      </c>
      <c r="U16" s="203">
        <f t="shared" si="1"/>
        <v>253</v>
      </c>
      <c r="V16" s="203">
        <f t="shared" si="1"/>
        <v>172</v>
      </c>
      <c r="W16" s="203">
        <f t="shared" si="1"/>
        <v>136</v>
      </c>
      <c r="X16" s="203">
        <f t="shared" si="1"/>
        <v>433</v>
      </c>
      <c r="Y16" s="203">
        <f t="shared" si="1"/>
        <v>247</v>
      </c>
      <c r="Z16" s="203">
        <f>Z7+Z8+Z9+Z10+Z11+Z12+Z13+Z14+Z15</f>
        <v>394</v>
      </c>
      <c r="AA16" s="203">
        <f>AA7+AA8+AA9+AA10+AA11+AA12+AA13+AA14+AA15</f>
        <v>196</v>
      </c>
      <c r="AB16" s="204">
        <f>AB7+AB8+AB9+AB10+AB11+AB12+AB13+AB14+AB15</f>
        <v>1656</v>
      </c>
      <c r="AC16" s="202">
        <f>AC7+AC8+AC9+AC10+AC11+AC12+AC13+AC14+AC15</f>
        <v>1064</v>
      </c>
    </row>
    <row r="17" ht="42.75" customHeight="1" thickBot="1"/>
    <row r="18" spans="1:33" ht="23.25" customHeight="1">
      <c r="A18" s="146" t="s">
        <v>0</v>
      </c>
      <c r="B18" s="147" t="s">
        <v>0</v>
      </c>
      <c r="C18" s="205" t="s">
        <v>6</v>
      </c>
      <c r="D18" s="149" t="s">
        <v>79</v>
      </c>
      <c r="E18" s="150"/>
      <c r="F18" s="206" t="s">
        <v>80</v>
      </c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8"/>
      <c r="T18" s="209" t="s">
        <v>81</v>
      </c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10"/>
      <c r="AF18" s="206" t="s">
        <v>79</v>
      </c>
      <c r="AG18" s="210"/>
    </row>
    <row r="19" spans="1:33" ht="33" customHeight="1">
      <c r="A19" s="155" t="s">
        <v>19</v>
      </c>
      <c r="B19" s="156" t="s">
        <v>5</v>
      </c>
      <c r="C19" s="211"/>
      <c r="D19" s="158"/>
      <c r="E19" s="159"/>
      <c r="F19" s="212" t="s">
        <v>82</v>
      </c>
      <c r="G19" s="213"/>
      <c r="H19" s="212" t="s">
        <v>83</v>
      </c>
      <c r="I19" s="212"/>
      <c r="J19" s="212" t="s">
        <v>84</v>
      </c>
      <c r="K19" s="212"/>
      <c r="L19" s="212" t="s">
        <v>85</v>
      </c>
      <c r="M19" s="212"/>
      <c r="N19" s="212" t="s">
        <v>86</v>
      </c>
      <c r="O19" s="212"/>
      <c r="P19" s="212" t="s">
        <v>87</v>
      </c>
      <c r="Q19" s="212"/>
      <c r="R19" s="212" t="s">
        <v>88</v>
      </c>
      <c r="S19" s="214"/>
      <c r="T19" s="215" t="s">
        <v>89</v>
      </c>
      <c r="U19" s="213"/>
      <c r="V19" s="212" t="s">
        <v>90</v>
      </c>
      <c r="W19" s="212"/>
      <c r="X19" s="212" t="s">
        <v>91</v>
      </c>
      <c r="Y19" s="212"/>
      <c r="Z19" s="212" t="s">
        <v>92</v>
      </c>
      <c r="AA19" s="212"/>
      <c r="AB19" s="212" t="s">
        <v>93</v>
      </c>
      <c r="AC19" s="212"/>
      <c r="AD19" s="212" t="s">
        <v>94</v>
      </c>
      <c r="AE19" s="216"/>
      <c r="AF19" s="217"/>
      <c r="AG19" s="218"/>
    </row>
    <row r="20" spans="1:33" ht="12.75" customHeight="1" thickBot="1">
      <c r="A20" s="169" t="s">
        <v>0</v>
      </c>
      <c r="B20" s="170" t="s">
        <v>0</v>
      </c>
      <c r="C20" s="219"/>
      <c r="D20" s="174" t="s">
        <v>26</v>
      </c>
      <c r="E20" s="177" t="s">
        <v>27</v>
      </c>
      <c r="F20" s="175" t="s">
        <v>26</v>
      </c>
      <c r="G20" s="175" t="s">
        <v>27</v>
      </c>
      <c r="H20" s="176" t="s">
        <v>26</v>
      </c>
      <c r="I20" s="175" t="s">
        <v>27</v>
      </c>
      <c r="J20" s="176" t="s">
        <v>26</v>
      </c>
      <c r="K20" s="175" t="s">
        <v>27</v>
      </c>
      <c r="L20" s="176" t="s">
        <v>26</v>
      </c>
      <c r="M20" s="175" t="s">
        <v>27</v>
      </c>
      <c r="N20" s="176" t="s">
        <v>26</v>
      </c>
      <c r="O20" s="175" t="s">
        <v>27</v>
      </c>
      <c r="P20" s="176" t="s">
        <v>26</v>
      </c>
      <c r="Q20" s="175" t="s">
        <v>27</v>
      </c>
      <c r="R20" s="176" t="s">
        <v>26</v>
      </c>
      <c r="S20" s="220" t="s">
        <v>27</v>
      </c>
      <c r="T20" s="174" t="s">
        <v>26</v>
      </c>
      <c r="U20" s="175" t="s">
        <v>27</v>
      </c>
      <c r="V20" s="176" t="s">
        <v>26</v>
      </c>
      <c r="W20" s="175" t="s">
        <v>27</v>
      </c>
      <c r="X20" s="176" t="s">
        <v>26</v>
      </c>
      <c r="Y20" s="175" t="s">
        <v>27</v>
      </c>
      <c r="Z20" s="176" t="s">
        <v>26</v>
      </c>
      <c r="AA20" s="175" t="s">
        <v>27</v>
      </c>
      <c r="AB20" s="176" t="s">
        <v>26</v>
      </c>
      <c r="AC20" s="175" t="s">
        <v>27</v>
      </c>
      <c r="AD20" s="176" t="s">
        <v>26</v>
      </c>
      <c r="AE20" s="177" t="s">
        <v>27</v>
      </c>
      <c r="AF20" s="221" t="s">
        <v>26</v>
      </c>
      <c r="AG20" s="222" t="s">
        <v>27</v>
      </c>
    </row>
    <row r="21" spans="1:33" ht="24.75" customHeight="1">
      <c r="A21" s="179">
        <v>1</v>
      </c>
      <c r="B21" s="180" t="s">
        <v>28</v>
      </c>
      <c r="C21" s="181" t="s">
        <v>29</v>
      </c>
      <c r="D21" s="70">
        <f aca="true" t="shared" si="2" ref="D21:E29">D7</f>
        <v>580</v>
      </c>
      <c r="E21" s="70">
        <f t="shared" si="2"/>
        <v>355</v>
      </c>
      <c r="F21" s="223">
        <v>99</v>
      </c>
      <c r="G21" s="223">
        <v>69</v>
      </c>
      <c r="H21" s="223">
        <v>154</v>
      </c>
      <c r="I21" s="223">
        <v>103</v>
      </c>
      <c r="J21" s="223">
        <v>105</v>
      </c>
      <c r="K21" s="223">
        <v>69</v>
      </c>
      <c r="L21" s="223">
        <v>91</v>
      </c>
      <c r="M21" s="223">
        <v>56</v>
      </c>
      <c r="N21" s="223">
        <v>55</v>
      </c>
      <c r="O21" s="223">
        <v>24</v>
      </c>
      <c r="P21" s="223">
        <v>46</v>
      </c>
      <c r="Q21" s="223">
        <v>13</v>
      </c>
      <c r="R21" s="223">
        <v>30</v>
      </c>
      <c r="S21" s="224">
        <v>21</v>
      </c>
      <c r="T21" s="225">
        <v>79</v>
      </c>
      <c r="U21" s="223">
        <v>35</v>
      </c>
      <c r="V21" s="223">
        <v>127</v>
      </c>
      <c r="W21" s="223">
        <v>57</v>
      </c>
      <c r="X21" s="223">
        <v>117</v>
      </c>
      <c r="Y21" s="223">
        <v>62</v>
      </c>
      <c r="Z21" s="223">
        <v>97</v>
      </c>
      <c r="AA21" s="223">
        <v>75</v>
      </c>
      <c r="AB21" s="223">
        <v>77</v>
      </c>
      <c r="AC21" s="223">
        <v>65</v>
      </c>
      <c r="AD21" s="223">
        <v>83</v>
      </c>
      <c r="AE21" s="226">
        <v>61</v>
      </c>
      <c r="AF21" s="227">
        <f>T21+V21+X21+Z21+AB21+AD21</f>
        <v>580</v>
      </c>
      <c r="AG21" s="228">
        <f>U21+W21+Y21+AA21+AC21+AE21</f>
        <v>355</v>
      </c>
    </row>
    <row r="22" spans="1:33" ht="24.75" customHeight="1">
      <c r="A22" s="190">
        <v>2</v>
      </c>
      <c r="B22" s="191" t="s">
        <v>30</v>
      </c>
      <c r="C22" s="229" t="s">
        <v>31</v>
      </c>
      <c r="D22" s="70">
        <f t="shared" si="2"/>
        <v>107</v>
      </c>
      <c r="E22" s="70">
        <f t="shared" si="2"/>
        <v>65</v>
      </c>
      <c r="F22" s="230">
        <v>15</v>
      </c>
      <c r="G22" s="230">
        <v>8</v>
      </c>
      <c r="H22" s="230">
        <v>35</v>
      </c>
      <c r="I22" s="230">
        <v>24</v>
      </c>
      <c r="J22" s="230">
        <v>13</v>
      </c>
      <c r="K22" s="230">
        <v>9</v>
      </c>
      <c r="L22" s="230">
        <v>25</v>
      </c>
      <c r="M22" s="230">
        <v>12</v>
      </c>
      <c r="N22" s="230">
        <v>7</v>
      </c>
      <c r="O22" s="230">
        <v>5</v>
      </c>
      <c r="P22" s="230">
        <v>4</v>
      </c>
      <c r="Q22" s="230">
        <v>1</v>
      </c>
      <c r="R22" s="230">
        <v>8</v>
      </c>
      <c r="S22" s="231">
        <v>6</v>
      </c>
      <c r="T22" s="232">
        <v>11</v>
      </c>
      <c r="U22" s="230">
        <v>5</v>
      </c>
      <c r="V22" s="230">
        <v>18</v>
      </c>
      <c r="W22" s="230">
        <v>12</v>
      </c>
      <c r="X22" s="230">
        <v>26</v>
      </c>
      <c r="Y22" s="230">
        <v>10</v>
      </c>
      <c r="Z22" s="230">
        <v>20</v>
      </c>
      <c r="AA22" s="230">
        <v>15</v>
      </c>
      <c r="AB22" s="230">
        <v>20</v>
      </c>
      <c r="AC22" s="230">
        <v>13</v>
      </c>
      <c r="AD22" s="230">
        <v>12</v>
      </c>
      <c r="AE22" s="233">
        <v>10</v>
      </c>
      <c r="AF22" s="234">
        <f aca="true" t="shared" si="3" ref="AF22:AG29">T22+V22+X22+Z22+AB22+AD22</f>
        <v>107</v>
      </c>
      <c r="AG22" s="235">
        <f t="shared" si="3"/>
        <v>65</v>
      </c>
    </row>
    <row r="23" spans="1:33" ht="24.75" customHeight="1">
      <c r="A23" s="190">
        <v>3</v>
      </c>
      <c r="B23" s="191" t="s">
        <v>32</v>
      </c>
      <c r="C23" s="229" t="s">
        <v>33</v>
      </c>
      <c r="D23" s="70">
        <f t="shared" si="2"/>
        <v>119</v>
      </c>
      <c r="E23" s="70">
        <f t="shared" si="2"/>
        <v>74</v>
      </c>
      <c r="F23" s="230">
        <v>17</v>
      </c>
      <c r="G23" s="230">
        <v>11</v>
      </c>
      <c r="H23" s="230">
        <v>34</v>
      </c>
      <c r="I23" s="230">
        <v>27</v>
      </c>
      <c r="J23" s="230">
        <v>26</v>
      </c>
      <c r="K23" s="230">
        <v>15</v>
      </c>
      <c r="L23" s="230">
        <v>14</v>
      </c>
      <c r="M23" s="230">
        <v>10</v>
      </c>
      <c r="N23" s="230">
        <v>13</v>
      </c>
      <c r="O23" s="230">
        <v>6</v>
      </c>
      <c r="P23" s="230">
        <v>3</v>
      </c>
      <c r="Q23" s="230">
        <v>1</v>
      </c>
      <c r="R23" s="230">
        <v>12</v>
      </c>
      <c r="S23" s="231">
        <v>4</v>
      </c>
      <c r="T23" s="232">
        <v>15</v>
      </c>
      <c r="U23" s="230">
        <v>9</v>
      </c>
      <c r="V23" s="230">
        <v>24</v>
      </c>
      <c r="W23" s="230">
        <v>11</v>
      </c>
      <c r="X23" s="230">
        <v>22</v>
      </c>
      <c r="Y23" s="230">
        <v>12</v>
      </c>
      <c r="Z23" s="230">
        <v>17</v>
      </c>
      <c r="AA23" s="230">
        <v>15</v>
      </c>
      <c r="AB23" s="230">
        <v>11</v>
      </c>
      <c r="AC23" s="230">
        <v>10</v>
      </c>
      <c r="AD23" s="230">
        <v>30</v>
      </c>
      <c r="AE23" s="233">
        <v>17</v>
      </c>
      <c r="AF23" s="234">
        <f t="shared" si="3"/>
        <v>119</v>
      </c>
      <c r="AG23" s="235">
        <f t="shared" si="3"/>
        <v>74</v>
      </c>
    </row>
    <row r="24" spans="1:33" ht="24.75" customHeight="1">
      <c r="A24" s="190">
        <v>4</v>
      </c>
      <c r="B24" s="191" t="s">
        <v>34</v>
      </c>
      <c r="C24" s="229" t="s">
        <v>35</v>
      </c>
      <c r="D24" s="70">
        <f t="shared" si="2"/>
        <v>83</v>
      </c>
      <c r="E24" s="70">
        <f t="shared" si="2"/>
        <v>52</v>
      </c>
      <c r="F24" s="230">
        <v>17</v>
      </c>
      <c r="G24" s="230">
        <v>14</v>
      </c>
      <c r="H24" s="230">
        <v>28</v>
      </c>
      <c r="I24" s="230">
        <v>19</v>
      </c>
      <c r="J24" s="230">
        <v>13</v>
      </c>
      <c r="K24" s="230">
        <v>10</v>
      </c>
      <c r="L24" s="230">
        <v>11</v>
      </c>
      <c r="M24" s="230">
        <v>4</v>
      </c>
      <c r="N24" s="230">
        <v>0</v>
      </c>
      <c r="O24" s="230">
        <v>0</v>
      </c>
      <c r="P24" s="230">
        <v>5</v>
      </c>
      <c r="Q24" s="230">
        <v>0</v>
      </c>
      <c r="R24" s="230">
        <v>9</v>
      </c>
      <c r="S24" s="231">
        <v>5</v>
      </c>
      <c r="T24" s="232">
        <v>13</v>
      </c>
      <c r="U24" s="230">
        <v>9</v>
      </c>
      <c r="V24" s="230">
        <v>19</v>
      </c>
      <c r="W24" s="230">
        <v>8</v>
      </c>
      <c r="X24" s="230">
        <v>12</v>
      </c>
      <c r="Y24" s="230">
        <v>5</v>
      </c>
      <c r="Z24" s="230">
        <v>13</v>
      </c>
      <c r="AA24" s="230">
        <v>10</v>
      </c>
      <c r="AB24" s="230">
        <v>13</v>
      </c>
      <c r="AC24" s="230">
        <v>9</v>
      </c>
      <c r="AD24" s="230">
        <v>13</v>
      </c>
      <c r="AE24" s="233">
        <v>11</v>
      </c>
      <c r="AF24" s="234">
        <f t="shared" si="3"/>
        <v>83</v>
      </c>
      <c r="AG24" s="235">
        <f t="shared" si="3"/>
        <v>52</v>
      </c>
    </row>
    <row r="25" spans="1:33" ht="24.75" customHeight="1">
      <c r="A25" s="190">
        <v>5</v>
      </c>
      <c r="B25" s="191" t="s">
        <v>36</v>
      </c>
      <c r="C25" s="229" t="s">
        <v>37</v>
      </c>
      <c r="D25" s="70">
        <f t="shared" si="2"/>
        <v>124</v>
      </c>
      <c r="E25" s="70">
        <f t="shared" si="2"/>
        <v>76</v>
      </c>
      <c r="F25" s="230">
        <v>18</v>
      </c>
      <c r="G25" s="230">
        <v>14</v>
      </c>
      <c r="H25" s="230">
        <v>43</v>
      </c>
      <c r="I25" s="230">
        <v>26</v>
      </c>
      <c r="J25" s="230">
        <v>19</v>
      </c>
      <c r="K25" s="230">
        <v>8</v>
      </c>
      <c r="L25" s="230">
        <v>18</v>
      </c>
      <c r="M25" s="230">
        <v>11</v>
      </c>
      <c r="N25" s="230">
        <v>7</v>
      </c>
      <c r="O25" s="230">
        <v>4</v>
      </c>
      <c r="P25" s="230">
        <v>4</v>
      </c>
      <c r="Q25" s="230">
        <v>2</v>
      </c>
      <c r="R25" s="230">
        <v>15</v>
      </c>
      <c r="S25" s="231">
        <v>11</v>
      </c>
      <c r="T25" s="232">
        <v>15</v>
      </c>
      <c r="U25" s="230">
        <v>8</v>
      </c>
      <c r="V25" s="230">
        <v>30</v>
      </c>
      <c r="W25" s="230">
        <v>17</v>
      </c>
      <c r="X25" s="230">
        <v>28</v>
      </c>
      <c r="Y25" s="230">
        <v>12</v>
      </c>
      <c r="Z25" s="230">
        <v>18</v>
      </c>
      <c r="AA25" s="230">
        <v>15</v>
      </c>
      <c r="AB25" s="230">
        <v>12</v>
      </c>
      <c r="AC25" s="230">
        <v>9</v>
      </c>
      <c r="AD25" s="230">
        <v>21</v>
      </c>
      <c r="AE25" s="233">
        <v>15</v>
      </c>
      <c r="AF25" s="234">
        <f t="shared" si="3"/>
        <v>124</v>
      </c>
      <c r="AG25" s="235">
        <f t="shared" si="3"/>
        <v>76</v>
      </c>
    </row>
    <row r="26" spans="1:33" ht="24.75" customHeight="1">
      <c r="A26" s="190">
        <v>6</v>
      </c>
      <c r="B26" s="191" t="s">
        <v>38</v>
      </c>
      <c r="C26" s="229" t="s">
        <v>39</v>
      </c>
      <c r="D26" s="70">
        <f t="shared" si="2"/>
        <v>58</v>
      </c>
      <c r="E26" s="70">
        <f t="shared" si="2"/>
        <v>36</v>
      </c>
      <c r="F26" s="230">
        <v>9</v>
      </c>
      <c r="G26" s="230">
        <v>7</v>
      </c>
      <c r="H26" s="230">
        <v>16</v>
      </c>
      <c r="I26" s="230">
        <v>13</v>
      </c>
      <c r="J26" s="230">
        <v>11</v>
      </c>
      <c r="K26" s="230">
        <v>6</v>
      </c>
      <c r="L26" s="230">
        <v>10</v>
      </c>
      <c r="M26" s="230">
        <v>3</v>
      </c>
      <c r="N26" s="230">
        <v>5</v>
      </c>
      <c r="O26" s="230">
        <v>2</v>
      </c>
      <c r="P26" s="230">
        <v>1</v>
      </c>
      <c r="Q26" s="230">
        <v>0</v>
      </c>
      <c r="R26" s="230">
        <v>6</v>
      </c>
      <c r="S26" s="231">
        <v>5</v>
      </c>
      <c r="T26" s="232">
        <v>9</v>
      </c>
      <c r="U26" s="230">
        <v>7</v>
      </c>
      <c r="V26" s="230">
        <v>12</v>
      </c>
      <c r="W26" s="230">
        <v>5</v>
      </c>
      <c r="X26" s="230">
        <v>15</v>
      </c>
      <c r="Y26" s="230">
        <v>7</v>
      </c>
      <c r="Z26" s="230">
        <v>10</v>
      </c>
      <c r="AA26" s="230">
        <v>8</v>
      </c>
      <c r="AB26" s="230">
        <v>5</v>
      </c>
      <c r="AC26" s="230">
        <v>3</v>
      </c>
      <c r="AD26" s="230">
        <v>7</v>
      </c>
      <c r="AE26" s="233">
        <v>6</v>
      </c>
      <c r="AF26" s="234">
        <f t="shared" si="3"/>
        <v>58</v>
      </c>
      <c r="AG26" s="235">
        <f t="shared" si="3"/>
        <v>36</v>
      </c>
    </row>
    <row r="27" spans="1:33" ht="24.75" customHeight="1">
      <c r="A27" s="190">
        <v>7</v>
      </c>
      <c r="B27" s="191" t="s">
        <v>40</v>
      </c>
      <c r="C27" s="229" t="s">
        <v>41</v>
      </c>
      <c r="D27" s="70">
        <f t="shared" si="2"/>
        <v>246</v>
      </c>
      <c r="E27" s="70">
        <f t="shared" si="2"/>
        <v>169</v>
      </c>
      <c r="F27" s="230">
        <v>44</v>
      </c>
      <c r="G27" s="230">
        <v>38</v>
      </c>
      <c r="H27" s="230">
        <v>70</v>
      </c>
      <c r="I27" s="230">
        <v>54</v>
      </c>
      <c r="J27" s="230">
        <v>39</v>
      </c>
      <c r="K27" s="230">
        <v>25</v>
      </c>
      <c r="L27" s="230">
        <v>41</v>
      </c>
      <c r="M27" s="230">
        <v>24</v>
      </c>
      <c r="N27" s="230">
        <v>22</v>
      </c>
      <c r="O27" s="230">
        <v>6</v>
      </c>
      <c r="P27" s="230">
        <v>9</v>
      </c>
      <c r="Q27" s="230">
        <v>4</v>
      </c>
      <c r="R27" s="230">
        <v>21</v>
      </c>
      <c r="S27" s="231">
        <v>18</v>
      </c>
      <c r="T27" s="232">
        <v>29</v>
      </c>
      <c r="U27" s="230">
        <v>13</v>
      </c>
      <c r="V27" s="230">
        <v>31</v>
      </c>
      <c r="W27" s="230">
        <v>19</v>
      </c>
      <c r="X27" s="230">
        <v>43</v>
      </c>
      <c r="Y27" s="230">
        <v>25</v>
      </c>
      <c r="Z27" s="230">
        <v>51</v>
      </c>
      <c r="AA27" s="230">
        <v>39</v>
      </c>
      <c r="AB27" s="230">
        <v>32</v>
      </c>
      <c r="AC27" s="230">
        <v>27</v>
      </c>
      <c r="AD27" s="230">
        <v>60</v>
      </c>
      <c r="AE27" s="233">
        <v>46</v>
      </c>
      <c r="AF27" s="234">
        <f t="shared" si="3"/>
        <v>246</v>
      </c>
      <c r="AG27" s="235">
        <f t="shared" si="3"/>
        <v>169</v>
      </c>
    </row>
    <row r="28" spans="1:33" ht="24.75" customHeight="1">
      <c r="A28" s="190">
        <v>8</v>
      </c>
      <c r="B28" s="191" t="s">
        <v>28</v>
      </c>
      <c r="C28" s="229" t="s">
        <v>42</v>
      </c>
      <c r="D28" s="70">
        <f t="shared" si="2"/>
        <v>150</v>
      </c>
      <c r="E28" s="70">
        <f t="shared" si="2"/>
        <v>108</v>
      </c>
      <c r="F28" s="230">
        <v>25</v>
      </c>
      <c r="G28" s="230">
        <v>17</v>
      </c>
      <c r="H28" s="230">
        <v>45</v>
      </c>
      <c r="I28" s="230">
        <v>37</v>
      </c>
      <c r="J28" s="230">
        <v>35</v>
      </c>
      <c r="K28" s="230">
        <v>29</v>
      </c>
      <c r="L28" s="230">
        <v>13</v>
      </c>
      <c r="M28" s="230">
        <v>9</v>
      </c>
      <c r="N28" s="230">
        <v>10</v>
      </c>
      <c r="O28" s="230">
        <v>5</v>
      </c>
      <c r="P28" s="230">
        <v>9</v>
      </c>
      <c r="Q28" s="230">
        <v>4</v>
      </c>
      <c r="R28" s="230">
        <v>13</v>
      </c>
      <c r="S28" s="231">
        <v>7</v>
      </c>
      <c r="T28" s="232">
        <v>18</v>
      </c>
      <c r="U28" s="230">
        <v>9</v>
      </c>
      <c r="V28" s="230">
        <v>36</v>
      </c>
      <c r="W28" s="230">
        <v>21</v>
      </c>
      <c r="X28" s="230">
        <v>39</v>
      </c>
      <c r="Y28" s="230">
        <v>30</v>
      </c>
      <c r="Z28" s="230">
        <v>25</v>
      </c>
      <c r="AA28" s="230">
        <v>20</v>
      </c>
      <c r="AB28" s="230">
        <v>13</v>
      </c>
      <c r="AC28" s="230">
        <v>13</v>
      </c>
      <c r="AD28" s="230">
        <v>19</v>
      </c>
      <c r="AE28" s="233">
        <v>15</v>
      </c>
      <c r="AF28" s="234">
        <f t="shared" si="3"/>
        <v>150</v>
      </c>
      <c r="AG28" s="235">
        <f t="shared" si="3"/>
        <v>108</v>
      </c>
    </row>
    <row r="29" spans="1:33" ht="24.75" customHeight="1" thickBot="1">
      <c r="A29" s="179">
        <v>9</v>
      </c>
      <c r="B29" s="180" t="s">
        <v>43</v>
      </c>
      <c r="C29" s="181" t="s">
        <v>44</v>
      </c>
      <c r="D29" s="70">
        <f t="shared" si="2"/>
        <v>189</v>
      </c>
      <c r="E29" s="70">
        <f t="shared" si="2"/>
        <v>129</v>
      </c>
      <c r="F29" s="223">
        <v>32</v>
      </c>
      <c r="G29" s="223">
        <v>26</v>
      </c>
      <c r="H29" s="223">
        <v>50</v>
      </c>
      <c r="I29" s="223">
        <v>34</v>
      </c>
      <c r="J29" s="223">
        <v>32</v>
      </c>
      <c r="K29" s="223">
        <v>22</v>
      </c>
      <c r="L29" s="223">
        <v>27</v>
      </c>
      <c r="M29" s="223">
        <v>16</v>
      </c>
      <c r="N29" s="223">
        <v>18</v>
      </c>
      <c r="O29" s="223">
        <v>10</v>
      </c>
      <c r="P29" s="223">
        <v>10</v>
      </c>
      <c r="Q29" s="223">
        <v>4</v>
      </c>
      <c r="R29" s="223">
        <v>20</v>
      </c>
      <c r="S29" s="224">
        <v>17</v>
      </c>
      <c r="T29" s="225">
        <v>21</v>
      </c>
      <c r="U29" s="223">
        <v>6</v>
      </c>
      <c r="V29" s="223">
        <v>33</v>
      </c>
      <c r="W29" s="223">
        <v>20</v>
      </c>
      <c r="X29" s="223">
        <v>46</v>
      </c>
      <c r="Y29" s="223">
        <v>34</v>
      </c>
      <c r="Z29" s="223">
        <v>32</v>
      </c>
      <c r="AA29" s="223">
        <v>21</v>
      </c>
      <c r="AB29" s="223">
        <v>22</v>
      </c>
      <c r="AC29" s="223">
        <v>20</v>
      </c>
      <c r="AD29" s="223">
        <v>35</v>
      </c>
      <c r="AE29" s="226">
        <v>28</v>
      </c>
      <c r="AF29" s="236">
        <f t="shared" si="3"/>
        <v>189</v>
      </c>
      <c r="AG29" s="237">
        <f t="shared" si="3"/>
        <v>129</v>
      </c>
    </row>
    <row r="30" spans="1:33" ht="19.5" customHeight="1" thickBot="1">
      <c r="A30" s="238"/>
      <c r="B30" s="239" t="s">
        <v>78</v>
      </c>
      <c r="C30" s="240"/>
      <c r="D30" s="241">
        <f>D21+D22+D24+D23+D25+D26+D27+D28+D29</f>
        <v>1656</v>
      </c>
      <c r="E30" s="242">
        <f>E21+E22+E24+E23+E25+E26+E27+E28+E29</f>
        <v>1064</v>
      </c>
      <c r="F30" s="204">
        <f aca="true" t="shared" si="4" ref="F30:AE30">F21+F22+F23+F24+F25+F26+F27+F28+F29</f>
        <v>276</v>
      </c>
      <c r="G30" s="203">
        <f t="shared" si="4"/>
        <v>204</v>
      </c>
      <c r="H30" s="203">
        <f t="shared" si="4"/>
        <v>475</v>
      </c>
      <c r="I30" s="203">
        <f t="shared" si="4"/>
        <v>337</v>
      </c>
      <c r="J30" s="203">
        <f t="shared" si="4"/>
        <v>293</v>
      </c>
      <c r="K30" s="203">
        <f>K21+K22+K23+K24+K25+K26+K27+K28+K29</f>
        <v>193</v>
      </c>
      <c r="L30" s="203">
        <f t="shared" si="4"/>
        <v>250</v>
      </c>
      <c r="M30" s="203">
        <f t="shared" si="4"/>
        <v>145</v>
      </c>
      <c r="N30" s="203">
        <f t="shared" si="4"/>
        <v>137</v>
      </c>
      <c r="O30" s="203">
        <f t="shared" si="4"/>
        <v>62</v>
      </c>
      <c r="P30" s="203">
        <f t="shared" si="4"/>
        <v>91</v>
      </c>
      <c r="Q30" s="203">
        <f t="shared" si="4"/>
        <v>29</v>
      </c>
      <c r="R30" s="203">
        <f t="shared" si="4"/>
        <v>134</v>
      </c>
      <c r="S30" s="243">
        <f t="shared" si="4"/>
        <v>94</v>
      </c>
      <c r="T30" s="201">
        <f t="shared" si="4"/>
        <v>210</v>
      </c>
      <c r="U30" s="203">
        <f t="shared" si="4"/>
        <v>101</v>
      </c>
      <c r="V30" s="203">
        <f t="shared" si="4"/>
        <v>330</v>
      </c>
      <c r="W30" s="203">
        <f t="shared" si="4"/>
        <v>170</v>
      </c>
      <c r="X30" s="203">
        <f t="shared" si="4"/>
        <v>348</v>
      </c>
      <c r="Y30" s="203">
        <f t="shared" si="4"/>
        <v>197</v>
      </c>
      <c r="Z30" s="203">
        <f t="shared" si="4"/>
        <v>283</v>
      </c>
      <c r="AA30" s="203">
        <f t="shared" si="4"/>
        <v>218</v>
      </c>
      <c r="AB30" s="203">
        <f t="shared" si="4"/>
        <v>205</v>
      </c>
      <c r="AC30" s="203">
        <f t="shared" si="4"/>
        <v>169</v>
      </c>
      <c r="AD30" s="203">
        <f t="shared" si="4"/>
        <v>280</v>
      </c>
      <c r="AE30" s="202">
        <f t="shared" si="4"/>
        <v>209</v>
      </c>
      <c r="AF30" s="244">
        <f>AF21+AF22+AF24+AF23+AF25+AF26+AF27+AF28+AF29</f>
        <v>1656</v>
      </c>
      <c r="AG30" s="245">
        <f>AG21+AG22+AG24+AG23+AG25+AG26+AG27+AG28+AG29</f>
        <v>1064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3">
      <selection activeCell="S14" sqref="S14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6" t="s">
        <v>61</v>
      </c>
      <c r="B2" s="246"/>
      <c r="C2" s="246"/>
      <c r="D2" s="247" t="s">
        <v>95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50"/>
      <c r="AW2" s="250"/>
      <c r="AX2" s="250"/>
    </row>
    <row r="3" spans="1:50" ht="19.5" customHeight="1">
      <c r="A3" s="246"/>
      <c r="B3" s="246"/>
      <c r="C3" s="246"/>
      <c r="D3" s="251" t="str">
        <f>'ogolne (4)'!H3</f>
        <v>od 01kwietnia 2018 roku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2"/>
      <c r="T3" s="253" t="str">
        <f>'ogolne (4)'!T3</f>
        <v>do 30 kwietnia o 2018 roku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4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0"/>
      <c r="AW3" s="250"/>
      <c r="AX3" s="250"/>
    </row>
    <row r="4" spans="1:47" ht="13.5" customHeight="1" thickBo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</row>
    <row r="5" spans="1:47" ht="22.5" customHeight="1">
      <c r="A5" s="257" t="s">
        <v>96</v>
      </c>
      <c r="B5" s="258" t="s">
        <v>97</v>
      </c>
      <c r="C5" s="259"/>
      <c r="D5" s="260" t="s">
        <v>98</v>
      </c>
      <c r="E5" s="261"/>
      <c r="F5" s="262" t="s">
        <v>99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4"/>
      <c r="AL5" s="265"/>
      <c r="AM5" s="265"/>
      <c r="AN5" s="265"/>
      <c r="AO5" s="265"/>
      <c r="AP5" s="265"/>
      <c r="AQ5" s="265"/>
      <c r="AR5" s="265"/>
      <c r="AS5" s="265"/>
      <c r="AT5" s="265"/>
      <c r="AU5" s="265"/>
    </row>
    <row r="6" spans="1:47" ht="21.75" customHeight="1">
      <c r="A6" s="266"/>
      <c r="B6" s="267"/>
      <c r="C6" s="268"/>
      <c r="D6" s="269"/>
      <c r="E6" s="270"/>
      <c r="F6" s="271" t="s">
        <v>100</v>
      </c>
      <c r="G6" s="271"/>
      <c r="H6" s="272" t="s">
        <v>101</v>
      </c>
      <c r="I6" s="272"/>
      <c r="J6" s="273" t="s">
        <v>102</v>
      </c>
      <c r="K6" s="271"/>
      <c r="L6" s="272" t="s">
        <v>103</v>
      </c>
      <c r="M6" s="272"/>
      <c r="N6" s="274" t="s">
        <v>99</v>
      </c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6"/>
      <c r="AL6" s="277"/>
      <c r="AM6" s="277"/>
      <c r="AN6" s="277"/>
      <c r="AO6" s="277"/>
      <c r="AP6" s="277"/>
      <c r="AQ6" s="277"/>
      <c r="AR6" s="277"/>
      <c r="AS6" s="277"/>
      <c r="AT6" s="277"/>
      <c r="AU6" s="277"/>
    </row>
    <row r="7" spans="1:47" ht="86.25" customHeight="1">
      <c r="A7" s="266"/>
      <c r="B7" s="267"/>
      <c r="C7" s="268"/>
      <c r="D7" s="269"/>
      <c r="E7" s="270"/>
      <c r="F7" s="278"/>
      <c r="G7" s="278"/>
      <c r="H7" s="272"/>
      <c r="I7" s="272"/>
      <c r="J7" s="279"/>
      <c r="K7" s="278"/>
      <c r="L7" s="272"/>
      <c r="M7" s="272"/>
      <c r="N7" s="280" t="s">
        <v>104</v>
      </c>
      <c r="O7" s="281"/>
      <c r="P7" s="280" t="s">
        <v>105</v>
      </c>
      <c r="Q7" s="281"/>
      <c r="R7" s="280" t="s">
        <v>106</v>
      </c>
      <c r="S7" s="281"/>
      <c r="T7" s="280" t="s">
        <v>107</v>
      </c>
      <c r="U7" s="281"/>
      <c r="V7" s="272" t="s">
        <v>108</v>
      </c>
      <c r="W7" s="272"/>
      <c r="X7" s="272" t="s">
        <v>109</v>
      </c>
      <c r="Y7" s="272"/>
      <c r="Z7" s="272" t="s">
        <v>110</v>
      </c>
      <c r="AA7" s="272"/>
      <c r="AB7" s="282" t="s">
        <v>111</v>
      </c>
      <c r="AC7" s="282"/>
      <c r="AD7" s="280" t="s">
        <v>112</v>
      </c>
      <c r="AE7" s="281"/>
      <c r="AF7" s="280" t="s">
        <v>113</v>
      </c>
      <c r="AG7" s="281"/>
      <c r="AH7" s="280" t="s">
        <v>114</v>
      </c>
      <c r="AI7" s="281"/>
      <c r="AJ7" s="280" t="s">
        <v>115</v>
      </c>
      <c r="AK7" s="283"/>
      <c r="AL7" s="277"/>
      <c r="AM7" s="277"/>
      <c r="AN7" s="277"/>
      <c r="AO7" s="277"/>
      <c r="AP7" s="277"/>
      <c r="AQ7" s="277"/>
      <c r="AR7" s="277"/>
      <c r="AS7" s="277"/>
      <c r="AT7" s="277"/>
      <c r="AU7" s="277"/>
    </row>
    <row r="8" spans="1:47" ht="19.5" customHeight="1" thickBot="1">
      <c r="A8" s="284"/>
      <c r="B8" s="285" t="s">
        <v>26</v>
      </c>
      <c r="C8" s="286" t="s">
        <v>27</v>
      </c>
      <c r="D8" s="59" t="s">
        <v>26</v>
      </c>
      <c r="E8" s="59" t="s">
        <v>27</v>
      </c>
      <c r="F8" s="54" t="s">
        <v>26</v>
      </c>
      <c r="G8" s="57" t="s">
        <v>27</v>
      </c>
      <c r="H8" s="58" t="s">
        <v>26</v>
      </c>
      <c r="I8" s="59" t="s">
        <v>27</v>
      </c>
      <c r="J8" s="54" t="s">
        <v>26</v>
      </c>
      <c r="K8" s="57" t="s">
        <v>27</v>
      </c>
      <c r="L8" s="58" t="s">
        <v>26</v>
      </c>
      <c r="M8" s="59" t="s">
        <v>27</v>
      </c>
      <c r="N8" s="54" t="s">
        <v>26</v>
      </c>
      <c r="O8" s="57" t="s">
        <v>27</v>
      </c>
      <c r="P8" s="54" t="s">
        <v>26</v>
      </c>
      <c r="Q8" s="57" t="s">
        <v>27</v>
      </c>
      <c r="R8" s="54" t="s">
        <v>26</v>
      </c>
      <c r="S8" s="57" t="s">
        <v>27</v>
      </c>
      <c r="T8" s="54" t="s">
        <v>26</v>
      </c>
      <c r="U8" s="57" t="s">
        <v>27</v>
      </c>
      <c r="V8" s="58" t="s">
        <v>26</v>
      </c>
      <c r="W8" s="59" t="s">
        <v>27</v>
      </c>
      <c r="X8" s="58" t="s">
        <v>26</v>
      </c>
      <c r="Y8" s="59" t="s">
        <v>27</v>
      </c>
      <c r="Z8" s="58" t="s">
        <v>26</v>
      </c>
      <c r="AA8" s="287" t="s">
        <v>27</v>
      </c>
      <c r="AB8" s="288" t="s">
        <v>26</v>
      </c>
      <c r="AC8" s="59" t="s">
        <v>27</v>
      </c>
      <c r="AD8" s="54">
        <v>82</v>
      </c>
      <c r="AE8" s="57" t="s">
        <v>27</v>
      </c>
      <c r="AF8" s="54" t="s">
        <v>26</v>
      </c>
      <c r="AG8" s="57" t="s">
        <v>27</v>
      </c>
      <c r="AH8" s="54" t="s">
        <v>26</v>
      </c>
      <c r="AI8" s="57" t="s">
        <v>27</v>
      </c>
      <c r="AJ8" s="54" t="s">
        <v>26</v>
      </c>
      <c r="AK8" s="123" t="s">
        <v>27</v>
      </c>
      <c r="AL8" s="289"/>
      <c r="AM8" s="289"/>
      <c r="AN8" s="289"/>
      <c r="AO8" s="289"/>
      <c r="AP8" s="289"/>
      <c r="AQ8" s="289"/>
      <c r="AR8" s="289"/>
      <c r="AS8" s="289"/>
      <c r="AT8" s="289"/>
      <c r="AU8" s="289"/>
    </row>
    <row r="9" spans="1:47" ht="21" customHeight="1">
      <c r="A9" s="290" t="s">
        <v>116</v>
      </c>
      <c r="B9" s="291">
        <v>146</v>
      </c>
      <c r="C9" s="292">
        <v>65</v>
      </c>
      <c r="D9" s="293">
        <v>69</v>
      </c>
      <c r="E9" s="293">
        <v>31</v>
      </c>
      <c r="F9" s="293">
        <v>67</v>
      </c>
      <c r="G9" s="293">
        <v>31</v>
      </c>
      <c r="H9" s="294">
        <v>4</v>
      </c>
      <c r="I9" s="294">
        <v>2</v>
      </c>
      <c r="J9" s="294">
        <v>0</v>
      </c>
      <c r="K9" s="294">
        <v>0</v>
      </c>
      <c r="L9" s="294">
        <v>2</v>
      </c>
      <c r="M9" s="294">
        <v>0</v>
      </c>
      <c r="N9" s="294">
        <v>0</v>
      </c>
      <c r="O9" s="294">
        <v>0</v>
      </c>
      <c r="P9" s="294">
        <v>1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1</v>
      </c>
      <c r="W9" s="294"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0</v>
      </c>
      <c r="AK9" s="294">
        <v>0</v>
      </c>
      <c r="AL9" s="295"/>
      <c r="AM9" s="295"/>
      <c r="AN9" s="295"/>
      <c r="AO9" s="295"/>
      <c r="AP9" s="295"/>
      <c r="AQ9" s="295"/>
      <c r="AR9" s="295"/>
      <c r="AS9" s="295"/>
      <c r="AT9" s="295"/>
      <c r="AU9" s="295"/>
    </row>
    <row r="10" spans="1:47" ht="21" customHeight="1">
      <c r="A10" s="296" t="s">
        <v>30</v>
      </c>
      <c r="B10" s="291">
        <v>28</v>
      </c>
      <c r="C10" s="292">
        <v>15</v>
      </c>
      <c r="D10" s="293">
        <v>19</v>
      </c>
      <c r="E10" s="293">
        <v>11</v>
      </c>
      <c r="F10" s="293">
        <v>19</v>
      </c>
      <c r="G10" s="293">
        <v>11</v>
      </c>
      <c r="H10" s="297">
        <v>0</v>
      </c>
      <c r="I10" s="297">
        <v>0</v>
      </c>
      <c r="J10" s="294">
        <v>0</v>
      </c>
      <c r="K10" s="294">
        <v>0</v>
      </c>
      <c r="L10" s="297">
        <v>0</v>
      </c>
      <c r="M10" s="297">
        <v>0</v>
      </c>
      <c r="N10" s="297">
        <v>0</v>
      </c>
      <c r="O10" s="297">
        <v>0</v>
      </c>
      <c r="P10" s="297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97">
        <v>0</v>
      </c>
      <c r="W10" s="297">
        <v>0</v>
      </c>
      <c r="X10" s="297">
        <v>0</v>
      </c>
      <c r="Y10" s="297">
        <v>0</v>
      </c>
      <c r="Z10" s="297">
        <v>0</v>
      </c>
      <c r="AA10" s="297">
        <v>0</v>
      </c>
      <c r="AB10" s="297">
        <v>0</v>
      </c>
      <c r="AC10" s="297">
        <v>0</v>
      </c>
      <c r="AD10" s="297">
        <v>0</v>
      </c>
      <c r="AE10" s="297">
        <v>0</v>
      </c>
      <c r="AF10" s="297">
        <v>0</v>
      </c>
      <c r="AG10" s="297">
        <v>0</v>
      </c>
      <c r="AH10" s="297">
        <v>0</v>
      </c>
      <c r="AI10" s="297">
        <v>0</v>
      </c>
      <c r="AJ10" s="294">
        <v>0</v>
      </c>
      <c r="AK10" s="294">
        <v>0</v>
      </c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</row>
    <row r="11" spans="1:47" ht="21" customHeight="1">
      <c r="A11" s="296" t="s">
        <v>32</v>
      </c>
      <c r="B11" s="291">
        <v>9</v>
      </c>
      <c r="C11" s="292">
        <v>5</v>
      </c>
      <c r="D11" s="293">
        <v>8</v>
      </c>
      <c r="E11" s="293">
        <v>5</v>
      </c>
      <c r="F11" s="293">
        <v>8</v>
      </c>
      <c r="G11" s="293">
        <v>5</v>
      </c>
      <c r="H11" s="297">
        <v>0</v>
      </c>
      <c r="I11" s="297">
        <v>0</v>
      </c>
      <c r="J11" s="294">
        <v>0</v>
      </c>
      <c r="K11" s="294">
        <v>0</v>
      </c>
      <c r="L11" s="297">
        <v>0</v>
      </c>
      <c r="M11" s="297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97">
        <v>0</v>
      </c>
      <c r="Y11" s="297">
        <v>0</v>
      </c>
      <c r="Z11" s="297">
        <v>0</v>
      </c>
      <c r="AA11" s="297">
        <v>0</v>
      </c>
      <c r="AB11" s="297">
        <v>0</v>
      </c>
      <c r="AC11" s="297">
        <v>0</v>
      </c>
      <c r="AD11" s="297">
        <v>0</v>
      </c>
      <c r="AE11" s="297">
        <v>0</v>
      </c>
      <c r="AF11" s="297">
        <v>0</v>
      </c>
      <c r="AG11" s="297">
        <v>0</v>
      </c>
      <c r="AH11" s="297">
        <v>0</v>
      </c>
      <c r="AI11" s="297">
        <v>0</v>
      </c>
      <c r="AJ11" s="294">
        <v>0</v>
      </c>
      <c r="AK11" s="294">
        <v>0</v>
      </c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</row>
    <row r="12" spans="1:47" ht="21" customHeight="1">
      <c r="A12" s="296" t="s">
        <v>34</v>
      </c>
      <c r="B12" s="291">
        <v>26</v>
      </c>
      <c r="C12" s="292">
        <v>9</v>
      </c>
      <c r="D12" s="293">
        <v>19</v>
      </c>
      <c r="E12" s="293">
        <v>7</v>
      </c>
      <c r="F12" s="293">
        <v>16</v>
      </c>
      <c r="G12" s="293">
        <v>5</v>
      </c>
      <c r="H12" s="297">
        <v>1</v>
      </c>
      <c r="I12" s="297">
        <v>0</v>
      </c>
      <c r="J12" s="294">
        <v>0</v>
      </c>
      <c r="K12" s="294">
        <v>0</v>
      </c>
      <c r="L12" s="297">
        <v>3</v>
      </c>
      <c r="M12" s="297">
        <v>2</v>
      </c>
      <c r="N12" s="297">
        <v>1</v>
      </c>
      <c r="O12" s="297">
        <v>1</v>
      </c>
      <c r="P12" s="297">
        <v>0</v>
      </c>
      <c r="Q12" s="297">
        <v>0</v>
      </c>
      <c r="R12" s="297">
        <v>0</v>
      </c>
      <c r="S12" s="297">
        <v>0</v>
      </c>
      <c r="T12" s="297">
        <v>0</v>
      </c>
      <c r="U12" s="297">
        <v>0</v>
      </c>
      <c r="V12" s="297">
        <v>0</v>
      </c>
      <c r="W12" s="297">
        <v>0</v>
      </c>
      <c r="X12" s="297"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  <c r="AE12" s="297">
        <v>0</v>
      </c>
      <c r="AF12" s="297">
        <v>0</v>
      </c>
      <c r="AG12" s="297">
        <v>0</v>
      </c>
      <c r="AH12" s="297">
        <v>0</v>
      </c>
      <c r="AI12" s="297">
        <v>0</v>
      </c>
      <c r="AJ12" s="294">
        <v>2</v>
      </c>
      <c r="AK12" s="294">
        <v>1</v>
      </c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</row>
    <row r="13" spans="1:47" ht="21" customHeight="1">
      <c r="A13" s="296" t="s">
        <v>36</v>
      </c>
      <c r="B13" s="291">
        <v>11</v>
      </c>
      <c r="C13" s="292">
        <v>3</v>
      </c>
      <c r="D13" s="293">
        <v>5</v>
      </c>
      <c r="E13" s="293">
        <v>2</v>
      </c>
      <c r="F13" s="293">
        <v>5</v>
      </c>
      <c r="G13" s="293">
        <v>2</v>
      </c>
      <c r="H13" s="297">
        <v>1</v>
      </c>
      <c r="I13" s="297">
        <v>0</v>
      </c>
      <c r="J13" s="294">
        <v>0</v>
      </c>
      <c r="K13" s="294">
        <v>0</v>
      </c>
      <c r="L13" s="297">
        <v>0</v>
      </c>
      <c r="M13" s="297">
        <v>0</v>
      </c>
      <c r="N13" s="297">
        <v>0</v>
      </c>
      <c r="O13" s="297">
        <v>0</v>
      </c>
      <c r="P13" s="297">
        <v>0</v>
      </c>
      <c r="Q13" s="297">
        <v>0</v>
      </c>
      <c r="R13" s="297">
        <v>0</v>
      </c>
      <c r="S13" s="297">
        <v>0</v>
      </c>
      <c r="T13" s="297">
        <v>0</v>
      </c>
      <c r="U13" s="297">
        <v>0</v>
      </c>
      <c r="V13" s="297">
        <v>0</v>
      </c>
      <c r="W13" s="297">
        <v>0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v>0</v>
      </c>
      <c r="AG13" s="297">
        <v>0</v>
      </c>
      <c r="AH13" s="297">
        <v>0</v>
      </c>
      <c r="AI13" s="297">
        <v>0</v>
      </c>
      <c r="AJ13" s="294">
        <v>0</v>
      </c>
      <c r="AK13" s="294">
        <v>0</v>
      </c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</row>
    <row r="14" spans="1:47" ht="21" customHeight="1">
      <c r="A14" s="296" t="s">
        <v>38</v>
      </c>
      <c r="B14" s="291">
        <v>16</v>
      </c>
      <c r="C14" s="292">
        <v>4</v>
      </c>
      <c r="D14" s="293">
        <v>13</v>
      </c>
      <c r="E14" s="293">
        <v>2</v>
      </c>
      <c r="F14" s="293">
        <v>13</v>
      </c>
      <c r="G14" s="293">
        <v>2</v>
      </c>
      <c r="H14" s="297">
        <v>0</v>
      </c>
      <c r="I14" s="297">
        <v>0</v>
      </c>
      <c r="J14" s="294">
        <v>0</v>
      </c>
      <c r="K14" s="294">
        <v>0</v>
      </c>
      <c r="L14" s="297">
        <v>0</v>
      </c>
      <c r="M14" s="297">
        <v>0</v>
      </c>
      <c r="N14" s="297">
        <v>0</v>
      </c>
      <c r="O14" s="297">
        <v>0</v>
      </c>
      <c r="P14" s="297">
        <v>0</v>
      </c>
      <c r="Q14" s="297">
        <v>0</v>
      </c>
      <c r="R14" s="297">
        <v>0</v>
      </c>
      <c r="S14" s="297">
        <v>0</v>
      </c>
      <c r="T14" s="297">
        <v>0</v>
      </c>
      <c r="U14" s="297">
        <v>0</v>
      </c>
      <c r="V14" s="297">
        <v>0</v>
      </c>
      <c r="W14" s="297">
        <v>0</v>
      </c>
      <c r="X14" s="297">
        <v>0</v>
      </c>
      <c r="Y14" s="297">
        <v>0</v>
      </c>
      <c r="Z14" s="297">
        <v>0</v>
      </c>
      <c r="AA14" s="297">
        <v>0</v>
      </c>
      <c r="AB14" s="297">
        <v>0</v>
      </c>
      <c r="AC14" s="297">
        <v>0</v>
      </c>
      <c r="AD14" s="297">
        <v>0</v>
      </c>
      <c r="AE14" s="297">
        <v>0</v>
      </c>
      <c r="AF14" s="297">
        <v>0</v>
      </c>
      <c r="AG14" s="297">
        <v>0</v>
      </c>
      <c r="AH14" s="297">
        <v>0</v>
      </c>
      <c r="AI14" s="297">
        <v>0</v>
      </c>
      <c r="AJ14" s="294">
        <v>0</v>
      </c>
      <c r="AK14" s="294">
        <v>0</v>
      </c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</row>
    <row r="15" spans="1:47" ht="21" customHeight="1">
      <c r="A15" s="296" t="s">
        <v>40</v>
      </c>
      <c r="B15" s="291">
        <v>42</v>
      </c>
      <c r="C15" s="292">
        <v>18</v>
      </c>
      <c r="D15" s="293">
        <v>21</v>
      </c>
      <c r="E15" s="293">
        <v>7</v>
      </c>
      <c r="F15" s="293">
        <v>20</v>
      </c>
      <c r="G15" s="293">
        <v>7</v>
      </c>
      <c r="H15" s="297">
        <v>1</v>
      </c>
      <c r="I15" s="297">
        <v>0</v>
      </c>
      <c r="J15" s="294">
        <v>0</v>
      </c>
      <c r="K15" s="294">
        <v>0</v>
      </c>
      <c r="L15" s="297">
        <v>1</v>
      </c>
      <c r="M15" s="297">
        <v>0</v>
      </c>
      <c r="N15" s="297">
        <v>0</v>
      </c>
      <c r="O15" s="297">
        <v>0</v>
      </c>
      <c r="P15" s="297">
        <v>0</v>
      </c>
      <c r="Q15" s="297">
        <v>0</v>
      </c>
      <c r="R15" s="297">
        <v>0</v>
      </c>
      <c r="S15" s="297">
        <v>0</v>
      </c>
      <c r="T15" s="297">
        <v>0</v>
      </c>
      <c r="U15" s="297">
        <v>0</v>
      </c>
      <c r="V15" s="297">
        <v>1</v>
      </c>
      <c r="W15" s="297"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297">
        <v>0</v>
      </c>
      <c r="AI15" s="297">
        <v>0</v>
      </c>
      <c r="AJ15" s="294">
        <v>0</v>
      </c>
      <c r="AK15" s="294">
        <v>0</v>
      </c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</row>
    <row r="16" spans="1:47" ht="21" customHeight="1">
      <c r="A16" s="296" t="s">
        <v>117</v>
      </c>
      <c r="B16" s="291">
        <v>35</v>
      </c>
      <c r="C16" s="292">
        <v>18</v>
      </c>
      <c r="D16" s="293">
        <v>22</v>
      </c>
      <c r="E16" s="293">
        <v>11</v>
      </c>
      <c r="F16" s="293">
        <v>21</v>
      </c>
      <c r="G16" s="293">
        <v>11</v>
      </c>
      <c r="H16" s="297">
        <v>2</v>
      </c>
      <c r="I16" s="297">
        <v>0</v>
      </c>
      <c r="J16" s="294">
        <v>0</v>
      </c>
      <c r="K16" s="294">
        <v>0</v>
      </c>
      <c r="L16" s="297">
        <v>1</v>
      </c>
      <c r="M16" s="297">
        <v>0</v>
      </c>
      <c r="N16" s="297">
        <v>0</v>
      </c>
      <c r="O16" s="297">
        <v>0</v>
      </c>
      <c r="P16" s="297">
        <v>0</v>
      </c>
      <c r="Q16" s="297">
        <v>0</v>
      </c>
      <c r="R16" s="297">
        <v>0</v>
      </c>
      <c r="S16" s="297">
        <v>0</v>
      </c>
      <c r="T16" s="297">
        <v>0</v>
      </c>
      <c r="U16" s="297">
        <v>0</v>
      </c>
      <c r="V16" s="297">
        <v>1</v>
      </c>
      <c r="W16" s="297"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297">
        <v>0</v>
      </c>
      <c r="AI16" s="297">
        <v>0</v>
      </c>
      <c r="AJ16" s="294">
        <v>0</v>
      </c>
      <c r="AK16" s="294">
        <v>0</v>
      </c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</row>
    <row r="17" spans="1:47" ht="21" customHeight="1">
      <c r="A17" s="296" t="s">
        <v>43</v>
      </c>
      <c r="B17" s="291">
        <v>29</v>
      </c>
      <c r="C17" s="292">
        <v>13</v>
      </c>
      <c r="D17" s="293">
        <v>18</v>
      </c>
      <c r="E17" s="293">
        <v>8</v>
      </c>
      <c r="F17" s="293">
        <v>16</v>
      </c>
      <c r="G17" s="293">
        <v>8</v>
      </c>
      <c r="H17" s="297">
        <v>1</v>
      </c>
      <c r="I17" s="297">
        <v>1</v>
      </c>
      <c r="J17" s="294">
        <v>0</v>
      </c>
      <c r="K17" s="294">
        <v>0</v>
      </c>
      <c r="L17" s="297">
        <v>2</v>
      </c>
      <c r="M17" s="297">
        <v>0</v>
      </c>
      <c r="N17" s="297">
        <v>1</v>
      </c>
      <c r="O17" s="297">
        <v>0</v>
      </c>
      <c r="P17" s="297">
        <v>0</v>
      </c>
      <c r="Q17" s="297">
        <v>0</v>
      </c>
      <c r="R17" s="297">
        <v>0</v>
      </c>
      <c r="S17" s="297">
        <v>0</v>
      </c>
      <c r="T17" s="297">
        <v>0</v>
      </c>
      <c r="U17" s="297">
        <v>0</v>
      </c>
      <c r="V17" s="297">
        <v>0</v>
      </c>
      <c r="W17" s="297"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297">
        <v>0</v>
      </c>
      <c r="AI17" s="297">
        <v>0</v>
      </c>
      <c r="AJ17" s="294">
        <v>1</v>
      </c>
      <c r="AK17" s="294">
        <v>0</v>
      </c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</row>
    <row r="18" spans="1:47" ht="30" customHeight="1" thickBot="1">
      <c r="A18" s="298" t="s">
        <v>45</v>
      </c>
      <c r="B18" s="299">
        <f>B9+B10+B11+B12+B13+B14+B15+B16+B17</f>
        <v>342</v>
      </c>
      <c r="C18" s="300">
        <f>C9+C10+C11+C12+C13+C14+C15+C16+C17</f>
        <v>150</v>
      </c>
      <c r="D18" s="301">
        <f aca="true" t="shared" si="0" ref="D18:AK18">D9+D10+D11+D12+D13+D14+D15+D16+D17</f>
        <v>194</v>
      </c>
      <c r="E18" s="302">
        <f t="shared" si="0"/>
        <v>84</v>
      </c>
      <c r="F18" s="302">
        <f t="shared" si="0"/>
        <v>185</v>
      </c>
      <c r="G18" s="302">
        <f t="shared" si="0"/>
        <v>82</v>
      </c>
      <c r="H18" s="302">
        <f t="shared" si="0"/>
        <v>10</v>
      </c>
      <c r="I18" s="302">
        <f t="shared" si="0"/>
        <v>3</v>
      </c>
      <c r="J18" s="302">
        <f t="shared" si="0"/>
        <v>0</v>
      </c>
      <c r="K18" s="302">
        <f t="shared" si="0"/>
        <v>0</v>
      </c>
      <c r="L18" s="302">
        <f t="shared" si="0"/>
        <v>9</v>
      </c>
      <c r="M18" s="302">
        <f t="shared" si="0"/>
        <v>2</v>
      </c>
      <c r="N18" s="302">
        <f t="shared" si="0"/>
        <v>2</v>
      </c>
      <c r="O18" s="302">
        <f t="shared" si="0"/>
        <v>1</v>
      </c>
      <c r="P18" s="302">
        <f t="shared" si="0"/>
        <v>1</v>
      </c>
      <c r="Q18" s="302">
        <f t="shared" si="0"/>
        <v>0</v>
      </c>
      <c r="R18" s="302">
        <f>R9+R10+R11+R12+R13+R14+R15+R16+R17</f>
        <v>0</v>
      </c>
      <c r="S18" s="302">
        <f t="shared" si="0"/>
        <v>0</v>
      </c>
      <c r="T18" s="302">
        <f t="shared" si="0"/>
        <v>0</v>
      </c>
      <c r="U18" s="302">
        <f t="shared" si="0"/>
        <v>0</v>
      </c>
      <c r="V18" s="302">
        <f t="shared" si="0"/>
        <v>3</v>
      </c>
      <c r="W18" s="302">
        <f t="shared" si="0"/>
        <v>0</v>
      </c>
      <c r="X18" s="302">
        <f t="shared" si="0"/>
        <v>0</v>
      </c>
      <c r="Y18" s="302">
        <f t="shared" si="0"/>
        <v>0</v>
      </c>
      <c r="Z18" s="302">
        <f t="shared" si="0"/>
        <v>0</v>
      </c>
      <c r="AA18" s="302">
        <f t="shared" si="0"/>
        <v>0</v>
      </c>
      <c r="AB18" s="302">
        <f t="shared" si="0"/>
        <v>0</v>
      </c>
      <c r="AC18" s="302">
        <f t="shared" si="0"/>
        <v>0</v>
      </c>
      <c r="AD18" s="302">
        <f t="shared" si="0"/>
        <v>0</v>
      </c>
      <c r="AE18" s="302">
        <f t="shared" si="0"/>
        <v>0</v>
      </c>
      <c r="AF18" s="302">
        <f t="shared" si="0"/>
        <v>0</v>
      </c>
      <c r="AG18" s="302">
        <f t="shared" si="0"/>
        <v>0</v>
      </c>
      <c r="AH18" s="302">
        <f t="shared" si="0"/>
        <v>0</v>
      </c>
      <c r="AI18" s="302">
        <f t="shared" si="0"/>
        <v>0</v>
      </c>
      <c r="AJ18" s="302">
        <f t="shared" si="0"/>
        <v>3</v>
      </c>
      <c r="AK18" s="303">
        <f t="shared" si="0"/>
        <v>1</v>
      </c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</row>
    <row r="19" ht="41.25" customHeight="1" thickBot="1"/>
    <row r="20" spans="1:37" ht="13.5" customHeight="1">
      <c r="A20" s="305" t="s">
        <v>96</v>
      </c>
      <c r="B20" s="258" t="s">
        <v>97</v>
      </c>
      <c r="C20" s="306"/>
      <c r="D20" s="307" t="s">
        <v>99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4"/>
    </row>
    <row r="21" spans="1:37" ht="13.5" customHeight="1">
      <c r="A21" s="308"/>
      <c r="B21" s="267"/>
      <c r="C21" s="309"/>
      <c r="D21" s="310" t="s">
        <v>118</v>
      </c>
      <c r="E21" s="271"/>
      <c r="F21" s="311" t="s">
        <v>12</v>
      </c>
      <c r="G21" s="311"/>
      <c r="H21" s="312" t="s">
        <v>119</v>
      </c>
      <c r="I21" s="312"/>
      <c r="J21" s="313" t="s">
        <v>12</v>
      </c>
      <c r="K21" s="314"/>
      <c r="L21" s="315" t="s">
        <v>120</v>
      </c>
      <c r="M21" s="316"/>
      <c r="N21" s="312" t="s">
        <v>121</v>
      </c>
      <c r="O21" s="312"/>
      <c r="P21" s="317" t="s">
        <v>12</v>
      </c>
      <c r="Q21" s="317"/>
      <c r="R21" s="315" t="s">
        <v>122</v>
      </c>
      <c r="S21" s="318"/>
      <c r="T21" s="312" t="s">
        <v>123</v>
      </c>
      <c r="U21" s="312"/>
      <c r="V21" s="315" t="s">
        <v>124</v>
      </c>
      <c r="W21" s="318"/>
      <c r="X21" s="312" t="s">
        <v>125</v>
      </c>
      <c r="Y21" s="312"/>
      <c r="Z21" s="312" t="s">
        <v>126</v>
      </c>
      <c r="AA21" s="312"/>
      <c r="AB21" s="315" t="s">
        <v>127</v>
      </c>
      <c r="AC21" s="318"/>
      <c r="AD21" s="312" t="s">
        <v>128</v>
      </c>
      <c r="AE21" s="312"/>
      <c r="AF21" s="312" t="s">
        <v>129</v>
      </c>
      <c r="AG21" s="312"/>
      <c r="AH21" s="312" t="s">
        <v>130</v>
      </c>
      <c r="AI21" s="312"/>
      <c r="AJ21" s="312" t="s">
        <v>131</v>
      </c>
      <c r="AK21" s="319"/>
    </row>
    <row r="22" spans="1:37" ht="67.5" customHeight="1">
      <c r="A22" s="308"/>
      <c r="B22" s="267"/>
      <c r="C22" s="309"/>
      <c r="D22" s="320"/>
      <c r="E22" s="321"/>
      <c r="F22" s="272" t="s">
        <v>132</v>
      </c>
      <c r="G22" s="272"/>
      <c r="H22" s="312"/>
      <c r="I22" s="312"/>
      <c r="J22" s="322" t="s">
        <v>133</v>
      </c>
      <c r="K22" s="272"/>
      <c r="L22" s="323"/>
      <c r="M22" s="324"/>
      <c r="N22" s="312"/>
      <c r="O22" s="312"/>
      <c r="P22" s="325" t="s">
        <v>134</v>
      </c>
      <c r="Q22" s="281"/>
      <c r="R22" s="326"/>
      <c r="S22" s="327"/>
      <c r="T22" s="312"/>
      <c r="U22" s="312"/>
      <c r="V22" s="323"/>
      <c r="W22" s="328"/>
      <c r="X22" s="312"/>
      <c r="Y22" s="312"/>
      <c r="Z22" s="312"/>
      <c r="AA22" s="312"/>
      <c r="AB22" s="323"/>
      <c r="AC22" s="328"/>
      <c r="AD22" s="312"/>
      <c r="AE22" s="312"/>
      <c r="AF22" s="312"/>
      <c r="AG22" s="312"/>
      <c r="AH22" s="312"/>
      <c r="AI22" s="312"/>
      <c r="AJ22" s="312"/>
      <c r="AK22" s="319"/>
    </row>
    <row r="23" spans="1:37" ht="15" customHeight="1" thickBot="1">
      <c r="A23" s="329"/>
      <c r="B23" s="56" t="s">
        <v>26</v>
      </c>
      <c r="C23" s="55" t="s">
        <v>27</v>
      </c>
      <c r="D23" s="330" t="s">
        <v>26</v>
      </c>
      <c r="E23" s="331" t="s">
        <v>27</v>
      </c>
      <c r="F23" s="332" t="s">
        <v>26</v>
      </c>
      <c r="G23" s="331" t="s">
        <v>27</v>
      </c>
      <c r="H23" s="332" t="s">
        <v>26</v>
      </c>
      <c r="I23" s="331" t="s">
        <v>27</v>
      </c>
      <c r="J23" s="332" t="s">
        <v>26</v>
      </c>
      <c r="K23" s="331" t="s">
        <v>27</v>
      </c>
      <c r="L23" s="332" t="s">
        <v>26</v>
      </c>
      <c r="M23" s="331" t="s">
        <v>27</v>
      </c>
      <c r="N23" s="332" t="s">
        <v>26</v>
      </c>
      <c r="O23" s="331" t="s">
        <v>27</v>
      </c>
      <c r="P23" s="333" t="s">
        <v>26</v>
      </c>
      <c r="Q23" s="334" t="s">
        <v>27</v>
      </c>
      <c r="R23" s="333" t="s">
        <v>26</v>
      </c>
      <c r="S23" s="334" t="s">
        <v>27</v>
      </c>
      <c r="T23" s="332" t="s">
        <v>26</v>
      </c>
      <c r="U23" s="331" t="s">
        <v>27</v>
      </c>
      <c r="V23" s="332" t="s">
        <v>26</v>
      </c>
      <c r="W23" s="331" t="s">
        <v>27</v>
      </c>
      <c r="X23" s="332" t="s">
        <v>26</v>
      </c>
      <c r="Y23" s="331" t="s">
        <v>27</v>
      </c>
      <c r="Z23" s="332" t="s">
        <v>26</v>
      </c>
      <c r="AA23" s="335" t="s">
        <v>27</v>
      </c>
      <c r="AB23" s="336" t="s">
        <v>26</v>
      </c>
      <c r="AC23" s="331" t="s">
        <v>27</v>
      </c>
      <c r="AD23" s="332" t="s">
        <v>26</v>
      </c>
      <c r="AE23" s="331" t="s">
        <v>27</v>
      </c>
      <c r="AF23" s="332" t="s">
        <v>26</v>
      </c>
      <c r="AG23" s="331" t="s">
        <v>27</v>
      </c>
      <c r="AH23" s="332" t="s">
        <v>26</v>
      </c>
      <c r="AI23" s="331" t="s">
        <v>27</v>
      </c>
      <c r="AJ23" s="332" t="s">
        <v>26</v>
      </c>
      <c r="AK23" s="337" t="s">
        <v>27</v>
      </c>
    </row>
    <row r="24" spans="1:37" ht="21" customHeight="1" thickBot="1">
      <c r="A24" s="338" t="s">
        <v>116</v>
      </c>
      <c r="B24" s="339">
        <f aca="true" t="shared" si="1" ref="B24:C32">B9</f>
        <v>146</v>
      </c>
      <c r="C24" s="339">
        <f t="shared" si="1"/>
        <v>65</v>
      </c>
      <c r="D24" s="340">
        <v>10</v>
      </c>
      <c r="E24" s="341">
        <v>0</v>
      </c>
      <c r="F24" s="341">
        <v>0</v>
      </c>
      <c r="G24" s="341">
        <v>0</v>
      </c>
      <c r="H24" s="341">
        <v>7</v>
      </c>
      <c r="I24" s="341">
        <v>4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v>0</v>
      </c>
      <c r="T24" s="341">
        <v>10</v>
      </c>
      <c r="U24" s="341">
        <v>4</v>
      </c>
      <c r="V24" s="342">
        <v>0</v>
      </c>
      <c r="W24" s="342">
        <v>0</v>
      </c>
      <c r="X24" s="341">
        <v>11</v>
      </c>
      <c r="Y24" s="341">
        <v>9</v>
      </c>
      <c r="Z24" s="341">
        <v>9</v>
      </c>
      <c r="AA24" s="341">
        <v>6</v>
      </c>
      <c r="AB24" s="342">
        <v>0</v>
      </c>
      <c r="AC24" s="342">
        <v>0</v>
      </c>
      <c r="AD24" s="342">
        <v>3</v>
      </c>
      <c r="AE24" s="342">
        <v>3</v>
      </c>
      <c r="AF24" s="341">
        <v>0</v>
      </c>
      <c r="AG24" s="343">
        <v>0</v>
      </c>
      <c r="AH24" s="341">
        <v>0</v>
      </c>
      <c r="AI24" s="344">
        <v>0</v>
      </c>
      <c r="AJ24" s="341">
        <v>29</v>
      </c>
      <c r="AK24" s="345">
        <v>10</v>
      </c>
    </row>
    <row r="25" spans="1:37" ht="21" customHeight="1" thickBot="1">
      <c r="A25" s="346" t="s">
        <v>30</v>
      </c>
      <c r="B25" s="339">
        <f t="shared" si="1"/>
        <v>28</v>
      </c>
      <c r="C25" s="339">
        <f t="shared" si="1"/>
        <v>15</v>
      </c>
      <c r="D25" s="347">
        <v>1</v>
      </c>
      <c r="E25" s="348">
        <v>0</v>
      </c>
      <c r="F25" s="348">
        <v>0</v>
      </c>
      <c r="G25" s="348">
        <v>0</v>
      </c>
      <c r="H25" s="348">
        <v>3</v>
      </c>
      <c r="I25" s="348">
        <v>0</v>
      </c>
      <c r="J25" s="348">
        <v>0</v>
      </c>
      <c r="K25" s="348">
        <v>0</v>
      </c>
      <c r="L25" s="348">
        <v>0</v>
      </c>
      <c r="M25" s="348">
        <v>0</v>
      </c>
      <c r="N25" s="348">
        <v>0</v>
      </c>
      <c r="O25" s="348">
        <v>0</v>
      </c>
      <c r="P25" s="348">
        <v>0</v>
      </c>
      <c r="Q25" s="348">
        <v>0</v>
      </c>
      <c r="R25" s="348">
        <v>0</v>
      </c>
      <c r="S25" s="348">
        <v>0</v>
      </c>
      <c r="T25" s="348">
        <v>2</v>
      </c>
      <c r="U25" s="348">
        <v>1</v>
      </c>
      <c r="V25" s="342">
        <v>0</v>
      </c>
      <c r="W25" s="342">
        <v>0</v>
      </c>
      <c r="X25" s="348">
        <v>0</v>
      </c>
      <c r="Y25" s="348">
        <v>0</v>
      </c>
      <c r="Z25" s="348">
        <v>2</v>
      </c>
      <c r="AA25" s="348">
        <v>2</v>
      </c>
      <c r="AB25" s="342">
        <v>0</v>
      </c>
      <c r="AC25" s="342">
        <v>0</v>
      </c>
      <c r="AD25" s="342">
        <v>0</v>
      </c>
      <c r="AE25" s="342">
        <v>0</v>
      </c>
      <c r="AF25" s="348">
        <v>1</v>
      </c>
      <c r="AG25" s="349">
        <v>1</v>
      </c>
      <c r="AH25" s="348">
        <v>0</v>
      </c>
      <c r="AI25" s="350">
        <v>0</v>
      </c>
      <c r="AJ25" s="348">
        <v>0</v>
      </c>
      <c r="AK25" s="351">
        <v>0</v>
      </c>
    </row>
    <row r="26" spans="1:37" ht="21" customHeight="1" thickBot="1">
      <c r="A26" s="346" t="s">
        <v>32</v>
      </c>
      <c r="B26" s="339">
        <f t="shared" si="1"/>
        <v>9</v>
      </c>
      <c r="C26" s="339">
        <f t="shared" si="1"/>
        <v>5</v>
      </c>
      <c r="D26" s="347">
        <v>1</v>
      </c>
      <c r="E26" s="348">
        <v>0</v>
      </c>
      <c r="F26" s="348">
        <v>0</v>
      </c>
      <c r="G26" s="348">
        <v>0</v>
      </c>
      <c r="H26" s="348">
        <v>0</v>
      </c>
      <c r="I26" s="348">
        <v>0</v>
      </c>
      <c r="J26" s="348">
        <v>0</v>
      </c>
      <c r="K26" s="348">
        <v>0</v>
      </c>
      <c r="L26" s="348">
        <v>0</v>
      </c>
      <c r="M26" s="348">
        <v>0</v>
      </c>
      <c r="N26" s="348">
        <v>0</v>
      </c>
      <c r="O26" s="348">
        <v>0</v>
      </c>
      <c r="P26" s="348">
        <v>0</v>
      </c>
      <c r="Q26" s="348">
        <v>0</v>
      </c>
      <c r="R26" s="348">
        <v>0</v>
      </c>
      <c r="S26" s="348">
        <v>0</v>
      </c>
      <c r="T26" s="348">
        <v>0</v>
      </c>
      <c r="U26" s="348">
        <v>0</v>
      </c>
      <c r="V26" s="342">
        <v>0</v>
      </c>
      <c r="W26" s="342">
        <v>0</v>
      </c>
      <c r="X26" s="348">
        <v>0</v>
      </c>
      <c r="Y26" s="348">
        <v>0</v>
      </c>
      <c r="Z26" s="348">
        <v>0</v>
      </c>
      <c r="AA26" s="348">
        <v>0</v>
      </c>
      <c r="AB26" s="342">
        <v>0</v>
      </c>
      <c r="AC26" s="342">
        <v>0</v>
      </c>
      <c r="AD26" s="342">
        <v>0</v>
      </c>
      <c r="AE26" s="342">
        <v>0</v>
      </c>
      <c r="AF26" s="348">
        <v>0</v>
      </c>
      <c r="AG26" s="349">
        <v>0</v>
      </c>
      <c r="AH26" s="348">
        <v>0</v>
      </c>
      <c r="AI26" s="350">
        <v>0</v>
      </c>
      <c r="AJ26" s="348">
        <v>0</v>
      </c>
      <c r="AK26" s="351">
        <v>0</v>
      </c>
    </row>
    <row r="27" spans="1:37" ht="21" customHeight="1" thickBot="1">
      <c r="A27" s="346" t="s">
        <v>34</v>
      </c>
      <c r="B27" s="339">
        <f t="shared" si="1"/>
        <v>26</v>
      </c>
      <c r="C27" s="339">
        <f t="shared" si="1"/>
        <v>9</v>
      </c>
      <c r="D27" s="347">
        <v>0</v>
      </c>
      <c r="E27" s="348">
        <v>0</v>
      </c>
      <c r="F27" s="348">
        <v>0</v>
      </c>
      <c r="G27" s="348">
        <v>0</v>
      </c>
      <c r="H27" s="348">
        <v>0</v>
      </c>
      <c r="I27" s="348">
        <v>0</v>
      </c>
      <c r="J27" s="348">
        <v>0</v>
      </c>
      <c r="K27" s="348"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  <c r="Q27" s="348">
        <v>0</v>
      </c>
      <c r="R27" s="348">
        <v>0</v>
      </c>
      <c r="S27" s="348">
        <v>0</v>
      </c>
      <c r="T27" s="348">
        <v>3</v>
      </c>
      <c r="U27" s="348">
        <v>0</v>
      </c>
      <c r="V27" s="342">
        <v>0</v>
      </c>
      <c r="W27" s="342">
        <v>0</v>
      </c>
      <c r="X27" s="348">
        <v>1</v>
      </c>
      <c r="Y27" s="352">
        <v>0</v>
      </c>
      <c r="Z27" s="348">
        <v>3</v>
      </c>
      <c r="AA27" s="348">
        <v>2</v>
      </c>
      <c r="AB27" s="342">
        <v>0</v>
      </c>
      <c r="AC27" s="342">
        <v>0</v>
      </c>
      <c r="AD27" s="342">
        <v>0</v>
      </c>
      <c r="AE27" s="342">
        <v>0</v>
      </c>
      <c r="AF27" s="348">
        <v>0</v>
      </c>
      <c r="AG27" s="349">
        <v>0</v>
      </c>
      <c r="AH27" s="348">
        <v>0</v>
      </c>
      <c r="AI27" s="350">
        <v>0</v>
      </c>
      <c r="AJ27" s="348">
        <v>0</v>
      </c>
      <c r="AK27" s="351">
        <v>0</v>
      </c>
    </row>
    <row r="28" spans="1:37" ht="21" customHeight="1" thickBot="1">
      <c r="A28" s="346" t="s">
        <v>36</v>
      </c>
      <c r="B28" s="339">
        <f t="shared" si="1"/>
        <v>11</v>
      </c>
      <c r="C28" s="339">
        <f t="shared" si="1"/>
        <v>3</v>
      </c>
      <c r="D28" s="347">
        <v>2</v>
      </c>
      <c r="E28" s="348">
        <v>0</v>
      </c>
      <c r="F28" s="348">
        <v>0</v>
      </c>
      <c r="G28" s="348">
        <v>0</v>
      </c>
      <c r="H28" s="348">
        <v>1</v>
      </c>
      <c r="I28" s="348">
        <v>0</v>
      </c>
      <c r="J28" s="348">
        <v>0</v>
      </c>
      <c r="K28" s="348">
        <v>0</v>
      </c>
      <c r="L28" s="348">
        <v>0</v>
      </c>
      <c r="M28" s="348">
        <v>0</v>
      </c>
      <c r="N28" s="348">
        <v>0</v>
      </c>
      <c r="O28" s="348">
        <v>0</v>
      </c>
      <c r="P28" s="348">
        <v>0</v>
      </c>
      <c r="Q28" s="348">
        <v>0</v>
      </c>
      <c r="R28" s="348">
        <v>0</v>
      </c>
      <c r="S28" s="348">
        <v>0</v>
      </c>
      <c r="T28" s="348">
        <v>0</v>
      </c>
      <c r="U28" s="348">
        <v>0</v>
      </c>
      <c r="V28" s="342">
        <v>0</v>
      </c>
      <c r="W28" s="342">
        <v>0</v>
      </c>
      <c r="X28" s="348">
        <v>1</v>
      </c>
      <c r="Y28" s="348">
        <v>0</v>
      </c>
      <c r="Z28" s="348">
        <v>2</v>
      </c>
      <c r="AA28" s="348">
        <v>1</v>
      </c>
      <c r="AB28" s="342">
        <v>0</v>
      </c>
      <c r="AC28" s="342">
        <v>0</v>
      </c>
      <c r="AD28" s="342">
        <v>0</v>
      </c>
      <c r="AE28" s="342">
        <v>0</v>
      </c>
      <c r="AF28" s="348">
        <v>0</v>
      </c>
      <c r="AG28" s="349">
        <v>0</v>
      </c>
      <c r="AH28" s="348">
        <v>0</v>
      </c>
      <c r="AI28" s="350">
        <v>0</v>
      </c>
      <c r="AJ28" s="348">
        <v>0</v>
      </c>
      <c r="AK28" s="351">
        <v>0</v>
      </c>
    </row>
    <row r="29" spans="1:37" ht="21" customHeight="1" thickBot="1">
      <c r="A29" s="346" t="s">
        <v>38</v>
      </c>
      <c r="B29" s="339">
        <f t="shared" si="1"/>
        <v>16</v>
      </c>
      <c r="C29" s="339">
        <f t="shared" si="1"/>
        <v>4</v>
      </c>
      <c r="D29" s="347">
        <v>1</v>
      </c>
      <c r="E29" s="348">
        <v>0</v>
      </c>
      <c r="F29" s="348">
        <v>0</v>
      </c>
      <c r="G29" s="348">
        <v>0</v>
      </c>
      <c r="H29" s="348">
        <v>0</v>
      </c>
      <c r="I29" s="348">
        <v>0</v>
      </c>
      <c r="J29" s="348">
        <v>0</v>
      </c>
      <c r="K29" s="348">
        <v>0</v>
      </c>
      <c r="L29" s="348">
        <v>0</v>
      </c>
      <c r="M29" s="348">
        <v>0</v>
      </c>
      <c r="N29" s="348">
        <v>0</v>
      </c>
      <c r="O29" s="348">
        <v>0</v>
      </c>
      <c r="P29" s="348">
        <v>0</v>
      </c>
      <c r="Q29" s="348">
        <v>0</v>
      </c>
      <c r="R29" s="348">
        <v>0</v>
      </c>
      <c r="S29" s="348">
        <v>0</v>
      </c>
      <c r="T29" s="348">
        <v>0</v>
      </c>
      <c r="U29" s="348">
        <v>0</v>
      </c>
      <c r="V29" s="342">
        <v>0</v>
      </c>
      <c r="W29" s="342">
        <v>0</v>
      </c>
      <c r="X29" s="348">
        <v>0</v>
      </c>
      <c r="Y29" s="348">
        <v>0</v>
      </c>
      <c r="Z29" s="348">
        <v>2</v>
      </c>
      <c r="AA29" s="348">
        <v>2</v>
      </c>
      <c r="AB29" s="342">
        <v>0</v>
      </c>
      <c r="AC29" s="342">
        <v>0</v>
      </c>
      <c r="AD29" s="342">
        <v>0</v>
      </c>
      <c r="AE29" s="342">
        <v>0</v>
      </c>
      <c r="AF29" s="348">
        <v>0</v>
      </c>
      <c r="AG29" s="349">
        <v>0</v>
      </c>
      <c r="AH29" s="348">
        <v>0</v>
      </c>
      <c r="AI29" s="350">
        <v>0</v>
      </c>
      <c r="AJ29" s="348">
        <v>0</v>
      </c>
      <c r="AK29" s="351">
        <v>0</v>
      </c>
    </row>
    <row r="30" spans="1:37" ht="21" customHeight="1" thickBot="1">
      <c r="A30" s="346" t="s">
        <v>40</v>
      </c>
      <c r="B30" s="339">
        <f t="shared" si="1"/>
        <v>42</v>
      </c>
      <c r="C30" s="339">
        <f t="shared" si="1"/>
        <v>18</v>
      </c>
      <c r="D30" s="347">
        <v>2</v>
      </c>
      <c r="E30" s="348">
        <v>0</v>
      </c>
      <c r="F30" s="348">
        <v>0</v>
      </c>
      <c r="G30" s="348">
        <v>0</v>
      </c>
      <c r="H30" s="348">
        <v>2</v>
      </c>
      <c r="I30" s="348">
        <v>2</v>
      </c>
      <c r="J30" s="348">
        <v>0</v>
      </c>
      <c r="K30" s="348">
        <v>0</v>
      </c>
      <c r="L30" s="348">
        <v>0</v>
      </c>
      <c r="M30" s="348">
        <v>0</v>
      </c>
      <c r="N30" s="348">
        <v>0</v>
      </c>
      <c r="O30" s="348">
        <v>0</v>
      </c>
      <c r="P30" s="348">
        <v>0</v>
      </c>
      <c r="Q30" s="348">
        <v>0</v>
      </c>
      <c r="R30" s="348">
        <v>0</v>
      </c>
      <c r="S30" s="348">
        <v>0</v>
      </c>
      <c r="T30" s="348">
        <v>3</v>
      </c>
      <c r="U30" s="348">
        <v>3</v>
      </c>
      <c r="V30" s="342">
        <v>0</v>
      </c>
      <c r="W30" s="342">
        <v>0</v>
      </c>
      <c r="X30" s="348">
        <v>6</v>
      </c>
      <c r="Y30" s="348">
        <v>2</v>
      </c>
      <c r="Z30" s="348">
        <v>4</v>
      </c>
      <c r="AA30" s="348">
        <v>2</v>
      </c>
      <c r="AB30" s="342">
        <v>0</v>
      </c>
      <c r="AC30" s="342">
        <v>0</v>
      </c>
      <c r="AD30" s="342">
        <v>0</v>
      </c>
      <c r="AE30" s="342">
        <v>0</v>
      </c>
      <c r="AF30" s="348">
        <v>0</v>
      </c>
      <c r="AG30" s="349">
        <v>0</v>
      </c>
      <c r="AH30" s="348">
        <v>0</v>
      </c>
      <c r="AI30" s="350">
        <v>0</v>
      </c>
      <c r="AJ30" s="348">
        <v>4</v>
      </c>
      <c r="AK30" s="351">
        <v>2</v>
      </c>
    </row>
    <row r="31" spans="1:37" ht="21" customHeight="1" thickBot="1">
      <c r="A31" s="346" t="s">
        <v>117</v>
      </c>
      <c r="B31" s="339">
        <f t="shared" si="1"/>
        <v>35</v>
      </c>
      <c r="C31" s="339">
        <f t="shared" si="1"/>
        <v>18</v>
      </c>
      <c r="D31" s="347">
        <v>2</v>
      </c>
      <c r="E31" s="348">
        <v>0</v>
      </c>
      <c r="F31" s="348">
        <v>0</v>
      </c>
      <c r="G31" s="348">
        <v>0</v>
      </c>
      <c r="H31" s="348">
        <v>3</v>
      </c>
      <c r="I31" s="348">
        <v>3</v>
      </c>
      <c r="J31" s="348">
        <v>0</v>
      </c>
      <c r="K31" s="348">
        <v>0</v>
      </c>
      <c r="L31" s="348">
        <v>0</v>
      </c>
      <c r="M31" s="348">
        <v>0</v>
      </c>
      <c r="N31" s="348">
        <v>0</v>
      </c>
      <c r="O31" s="348">
        <v>0</v>
      </c>
      <c r="P31" s="348">
        <v>0</v>
      </c>
      <c r="Q31" s="348">
        <v>0</v>
      </c>
      <c r="R31" s="348">
        <v>0</v>
      </c>
      <c r="S31" s="348">
        <v>0</v>
      </c>
      <c r="T31" s="348">
        <v>2</v>
      </c>
      <c r="U31" s="348">
        <v>1</v>
      </c>
      <c r="V31" s="342">
        <v>0</v>
      </c>
      <c r="W31" s="342">
        <v>0</v>
      </c>
      <c r="X31" s="348">
        <v>1</v>
      </c>
      <c r="Y31" s="348">
        <v>0</v>
      </c>
      <c r="Z31" s="348">
        <v>3</v>
      </c>
      <c r="AA31" s="348">
        <v>1</v>
      </c>
      <c r="AB31" s="342">
        <v>0</v>
      </c>
      <c r="AC31" s="342">
        <v>0</v>
      </c>
      <c r="AD31" s="342">
        <v>0</v>
      </c>
      <c r="AE31" s="342">
        <v>0</v>
      </c>
      <c r="AF31" s="348">
        <v>1</v>
      </c>
      <c r="AG31" s="349">
        <v>1</v>
      </c>
      <c r="AH31" s="348">
        <v>0</v>
      </c>
      <c r="AI31" s="350">
        <v>0</v>
      </c>
      <c r="AJ31" s="348">
        <v>1</v>
      </c>
      <c r="AK31" s="351">
        <v>1</v>
      </c>
    </row>
    <row r="32" spans="1:37" ht="21" customHeight="1">
      <c r="A32" s="346" t="s">
        <v>43</v>
      </c>
      <c r="B32" s="339">
        <f t="shared" si="1"/>
        <v>29</v>
      </c>
      <c r="C32" s="339">
        <f t="shared" si="1"/>
        <v>13</v>
      </c>
      <c r="D32" s="347">
        <v>2</v>
      </c>
      <c r="E32" s="348">
        <v>1</v>
      </c>
      <c r="F32" s="348">
        <v>0</v>
      </c>
      <c r="G32" s="348">
        <v>0</v>
      </c>
      <c r="H32" s="348">
        <v>0</v>
      </c>
      <c r="I32" s="348">
        <v>0</v>
      </c>
      <c r="J32" s="348">
        <v>0</v>
      </c>
      <c r="K32" s="348">
        <v>0</v>
      </c>
      <c r="L32" s="348">
        <v>0</v>
      </c>
      <c r="M32" s="348">
        <v>0</v>
      </c>
      <c r="N32" s="348">
        <v>0</v>
      </c>
      <c r="O32" s="348">
        <v>0</v>
      </c>
      <c r="P32" s="348">
        <v>0</v>
      </c>
      <c r="Q32" s="348">
        <v>0</v>
      </c>
      <c r="R32" s="348">
        <v>0</v>
      </c>
      <c r="S32" s="348">
        <v>0</v>
      </c>
      <c r="T32" s="348">
        <v>3</v>
      </c>
      <c r="U32" s="348">
        <v>2</v>
      </c>
      <c r="V32" s="342">
        <v>0</v>
      </c>
      <c r="W32" s="342">
        <v>0</v>
      </c>
      <c r="X32" s="348">
        <v>1</v>
      </c>
      <c r="Y32" s="352">
        <v>0</v>
      </c>
      <c r="Z32" s="348">
        <v>4</v>
      </c>
      <c r="AA32" s="348">
        <v>2</v>
      </c>
      <c r="AB32" s="342">
        <v>0</v>
      </c>
      <c r="AC32" s="342">
        <v>0</v>
      </c>
      <c r="AD32" s="342">
        <v>0</v>
      </c>
      <c r="AE32" s="342">
        <v>0</v>
      </c>
      <c r="AF32" s="348">
        <v>0</v>
      </c>
      <c r="AG32" s="349">
        <v>0</v>
      </c>
      <c r="AH32" s="348">
        <v>1</v>
      </c>
      <c r="AI32" s="350">
        <v>0</v>
      </c>
      <c r="AJ32" s="348">
        <v>0</v>
      </c>
      <c r="AK32" s="351">
        <v>0</v>
      </c>
    </row>
    <row r="33" spans="1:37" ht="31.5" customHeight="1" thickBot="1">
      <c r="A33" s="353" t="s">
        <v>45</v>
      </c>
      <c r="B33" s="354">
        <f>B24+B25+B26+B27+B28+B29+B30+B31+B32</f>
        <v>342</v>
      </c>
      <c r="C33" s="355">
        <f>C24+C25+C26+C27+C28+C29+C30+C31+C32</f>
        <v>150</v>
      </c>
      <c r="D33" s="354">
        <f>SUM(D24:D32)</f>
        <v>21</v>
      </c>
      <c r="E33" s="356">
        <f>SUM(E24:E32)</f>
        <v>1</v>
      </c>
      <c r="F33" s="356">
        <f aca="true" t="shared" si="2" ref="F33:AK33">SUM(F24:F32)</f>
        <v>0</v>
      </c>
      <c r="G33" s="356">
        <f t="shared" si="2"/>
        <v>0</v>
      </c>
      <c r="H33" s="356">
        <f t="shared" si="2"/>
        <v>16</v>
      </c>
      <c r="I33" s="356">
        <f t="shared" si="2"/>
        <v>9</v>
      </c>
      <c r="J33" s="356">
        <f t="shared" si="2"/>
        <v>0</v>
      </c>
      <c r="K33" s="356">
        <f t="shared" si="2"/>
        <v>0</v>
      </c>
      <c r="L33" s="356">
        <f t="shared" si="2"/>
        <v>0</v>
      </c>
      <c r="M33" s="356">
        <f t="shared" si="2"/>
        <v>0</v>
      </c>
      <c r="N33" s="356">
        <f t="shared" si="2"/>
        <v>0</v>
      </c>
      <c r="O33" s="356">
        <f t="shared" si="2"/>
        <v>0</v>
      </c>
      <c r="P33" s="356">
        <f t="shared" si="2"/>
        <v>0</v>
      </c>
      <c r="Q33" s="356">
        <f t="shared" si="2"/>
        <v>0</v>
      </c>
      <c r="R33" s="356">
        <f t="shared" si="2"/>
        <v>0</v>
      </c>
      <c r="S33" s="356">
        <f t="shared" si="2"/>
        <v>0</v>
      </c>
      <c r="T33" s="356">
        <f t="shared" si="2"/>
        <v>23</v>
      </c>
      <c r="U33" s="356">
        <f t="shared" si="2"/>
        <v>11</v>
      </c>
      <c r="V33" s="356">
        <f t="shared" si="2"/>
        <v>0</v>
      </c>
      <c r="W33" s="356">
        <f t="shared" si="2"/>
        <v>0</v>
      </c>
      <c r="X33" s="356">
        <f t="shared" si="2"/>
        <v>21</v>
      </c>
      <c r="Y33" s="356">
        <f t="shared" si="2"/>
        <v>11</v>
      </c>
      <c r="Z33" s="356">
        <f t="shared" si="2"/>
        <v>29</v>
      </c>
      <c r="AA33" s="356">
        <f t="shared" si="2"/>
        <v>18</v>
      </c>
      <c r="AB33" s="356">
        <f t="shared" si="2"/>
        <v>0</v>
      </c>
      <c r="AC33" s="356">
        <f t="shared" si="2"/>
        <v>0</v>
      </c>
      <c r="AD33" s="356">
        <f t="shared" si="2"/>
        <v>3</v>
      </c>
      <c r="AE33" s="356">
        <f t="shared" si="2"/>
        <v>3</v>
      </c>
      <c r="AF33" s="356">
        <f t="shared" si="2"/>
        <v>2</v>
      </c>
      <c r="AG33" s="356">
        <f t="shared" si="2"/>
        <v>2</v>
      </c>
      <c r="AH33" s="356">
        <f t="shared" si="2"/>
        <v>1</v>
      </c>
      <c r="AI33" s="356">
        <f t="shared" si="2"/>
        <v>0</v>
      </c>
      <c r="AJ33" s="356">
        <f t="shared" si="2"/>
        <v>34</v>
      </c>
      <c r="AK33" s="356">
        <f t="shared" si="2"/>
        <v>13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9">
      <selection activeCell="S14" sqref="S14"/>
    </sheetView>
  </sheetViews>
  <sheetFormatPr defaultColWidth="9.00390625" defaultRowHeight="12.75"/>
  <cols>
    <col min="1" max="1" width="3.625" style="358" customWidth="1"/>
    <col min="2" max="2" width="14.25390625" style="358" customWidth="1"/>
    <col min="3" max="3" width="8.125" style="358" customWidth="1"/>
    <col min="4" max="31" width="5.875" style="358" customWidth="1"/>
    <col min="32" max="16384" width="9.125" style="358" customWidth="1"/>
  </cols>
  <sheetData>
    <row r="1" spans="1:27" ht="19.5" customHeight="1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1:31" ht="25.5" customHeight="1">
      <c r="A2" s="359" t="s">
        <v>135</v>
      </c>
      <c r="B2" s="359"/>
      <c r="C2" s="359"/>
      <c r="D2" s="359"/>
      <c r="E2" s="359"/>
      <c r="F2" s="360" t="s">
        <v>136</v>
      </c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</row>
    <row r="3" spans="1:31" ht="15" customHeight="1">
      <c r="A3" s="359"/>
      <c r="B3" s="359"/>
      <c r="C3" s="359"/>
      <c r="D3" s="359"/>
      <c r="E3" s="359"/>
      <c r="F3" s="361" t="str">
        <f>'ogolne (4)'!H3</f>
        <v>od 01kwietnia 2018 roku</v>
      </c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63" t="str">
        <f>'ogolne (4)'!T3</f>
        <v>do 30 kwietnia o 2018 roku</v>
      </c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</row>
    <row r="4" spans="1:27" ht="12.75" customHeight="1" thickBot="1">
      <c r="A4" s="365" t="s">
        <v>137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</row>
    <row r="5" spans="1:31" ht="25.5" customHeight="1" thickBot="1">
      <c r="A5" s="366" t="s">
        <v>19</v>
      </c>
      <c r="B5" s="367" t="s">
        <v>5</v>
      </c>
      <c r="C5" s="368" t="s">
        <v>6</v>
      </c>
      <c r="D5" s="26" t="s">
        <v>63</v>
      </c>
      <c r="E5" s="27"/>
      <c r="F5" s="369" t="s">
        <v>138</v>
      </c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1"/>
    </row>
    <row r="6" spans="1:31" ht="52.5" customHeight="1">
      <c r="A6" s="372"/>
      <c r="B6" s="373"/>
      <c r="C6" s="374"/>
      <c r="D6" s="41"/>
      <c r="E6" s="42"/>
      <c r="F6" s="375" t="s">
        <v>139</v>
      </c>
      <c r="G6" s="376"/>
      <c r="H6" s="377" t="s">
        <v>140</v>
      </c>
      <c r="I6" s="376"/>
      <c r="J6" s="377" t="s">
        <v>141</v>
      </c>
      <c r="K6" s="376"/>
      <c r="L6" s="377" t="s">
        <v>142</v>
      </c>
      <c r="M6" s="376"/>
      <c r="N6" s="377" t="s">
        <v>143</v>
      </c>
      <c r="O6" s="376"/>
      <c r="P6" s="377" t="s">
        <v>144</v>
      </c>
      <c r="Q6" s="376"/>
      <c r="R6" s="377" t="s">
        <v>145</v>
      </c>
      <c r="S6" s="376"/>
      <c r="T6" s="377" t="s">
        <v>146</v>
      </c>
      <c r="U6" s="376"/>
      <c r="V6" s="377" t="s">
        <v>147</v>
      </c>
      <c r="W6" s="376"/>
      <c r="X6" s="377" t="s">
        <v>148</v>
      </c>
      <c r="Y6" s="376"/>
      <c r="Z6" s="377" t="s">
        <v>149</v>
      </c>
      <c r="AA6" s="376"/>
      <c r="AB6" s="377" t="s">
        <v>150</v>
      </c>
      <c r="AC6" s="376"/>
      <c r="AD6" s="377" t="s">
        <v>151</v>
      </c>
      <c r="AE6" s="378"/>
    </row>
    <row r="7" spans="1:31" ht="13.5" customHeight="1" thickBot="1">
      <c r="A7" s="379"/>
      <c r="B7" s="380"/>
      <c r="C7" s="381"/>
      <c r="D7" s="382" t="s">
        <v>26</v>
      </c>
      <c r="E7" s="383" t="s">
        <v>27</v>
      </c>
      <c r="F7" s="382" t="s">
        <v>26</v>
      </c>
      <c r="G7" s="384" t="s">
        <v>27</v>
      </c>
      <c r="H7" s="385" t="s">
        <v>26</v>
      </c>
      <c r="I7" s="384" t="s">
        <v>27</v>
      </c>
      <c r="J7" s="385" t="s">
        <v>26</v>
      </c>
      <c r="K7" s="384" t="s">
        <v>27</v>
      </c>
      <c r="L7" s="386" t="s">
        <v>26</v>
      </c>
      <c r="M7" s="387" t="s">
        <v>27</v>
      </c>
      <c r="N7" s="386" t="s">
        <v>26</v>
      </c>
      <c r="O7" s="387" t="s">
        <v>27</v>
      </c>
      <c r="P7" s="385" t="s">
        <v>26</v>
      </c>
      <c r="Q7" s="384" t="s">
        <v>27</v>
      </c>
      <c r="R7" s="386" t="s">
        <v>26</v>
      </c>
      <c r="S7" s="387" t="s">
        <v>27</v>
      </c>
      <c r="T7" s="385" t="s">
        <v>26</v>
      </c>
      <c r="U7" s="384" t="s">
        <v>27</v>
      </c>
      <c r="V7" s="386" t="s">
        <v>26</v>
      </c>
      <c r="W7" s="387" t="s">
        <v>27</v>
      </c>
      <c r="X7" s="386" t="s">
        <v>26</v>
      </c>
      <c r="Y7" s="387" t="s">
        <v>27</v>
      </c>
      <c r="Z7" s="385" t="s">
        <v>26</v>
      </c>
      <c r="AA7" s="388" t="s">
        <v>27</v>
      </c>
      <c r="AB7" s="389" t="s">
        <v>26</v>
      </c>
      <c r="AC7" s="388" t="s">
        <v>27</v>
      </c>
      <c r="AD7" s="389" t="s">
        <v>26</v>
      </c>
      <c r="AE7" s="383" t="s">
        <v>27</v>
      </c>
    </row>
    <row r="8" spans="1:31" ht="21.75" customHeight="1">
      <c r="A8" s="390">
        <v>1</v>
      </c>
      <c r="B8" s="391" t="s">
        <v>28</v>
      </c>
      <c r="C8" s="392" t="s">
        <v>29</v>
      </c>
      <c r="D8" s="393">
        <f>F8+H8+L8+N8+P8+R8+T8+V8+X8+Z8+J8+AB8+AD8</f>
        <v>92</v>
      </c>
      <c r="E8" s="394">
        <f>G8+I8+M8+O8+Q8+S8+U8+W8+Y8+AA8+K8+AC8+AE8</f>
        <v>39</v>
      </c>
      <c r="F8" s="395">
        <v>15</v>
      </c>
      <c r="G8" s="396">
        <v>5</v>
      </c>
      <c r="H8" s="396">
        <v>1</v>
      </c>
      <c r="I8" s="396">
        <v>0</v>
      </c>
      <c r="J8" s="396">
        <v>16</v>
      </c>
      <c r="K8" s="396">
        <v>11</v>
      </c>
      <c r="L8" s="397">
        <v>0</v>
      </c>
      <c r="M8" s="397">
        <v>0</v>
      </c>
      <c r="N8" s="397">
        <v>0</v>
      </c>
      <c r="O8" s="397">
        <v>0</v>
      </c>
      <c r="P8" s="396">
        <v>1</v>
      </c>
      <c r="Q8" s="396">
        <v>1</v>
      </c>
      <c r="R8" s="396">
        <v>0</v>
      </c>
      <c r="S8" s="396">
        <v>0</v>
      </c>
      <c r="T8" s="396">
        <v>5</v>
      </c>
      <c r="U8" s="396">
        <v>0</v>
      </c>
      <c r="V8" s="396">
        <v>0</v>
      </c>
      <c r="W8" s="396">
        <v>0</v>
      </c>
      <c r="X8" s="396">
        <v>0</v>
      </c>
      <c r="Y8" s="396">
        <v>0</v>
      </c>
      <c r="Z8" s="398">
        <v>11</v>
      </c>
      <c r="AA8" s="399">
        <v>7</v>
      </c>
      <c r="AB8" s="400">
        <v>21</v>
      </c>
      <c r="AC8" s="396">
        <v>8</v>
      </c>
      <c r="AD8" s="396">
        <v>22</v>
      </c>
      <c r="AE8" s="401">
        <v>7</v>
      </c>
    </row>
    <row r="9" spans="1:31" ht="21.75" customHeight="1">
      <c r="A9" s="402">
        <v>2</v>
      </c>
      <c r="B9" s="403" t="s">
        <v>30</v>
      </c>
      <c r="C9" s="404" t="s">
        <v>31</v>
      </c>
      <c r="D9" s="393">
        <f aca="true" t="shared" si="0" ref="D9:E16">F9+H9+L9+N9+P9+R9+T9+V9+X9+Z9+J9+AB9+AD9</f>
        <v>16</v>
      </c>
      <c r="E9" s="394">
        <f t="shared" si="0"/>
        <v>7</v>
      </c>
      <c r="F9" s="405">
        <v>2</v>
      </c>
      <c r="G9" s="406">
        <v>0</v>
      </c>
      <c r="H9" s="406">
        <v>1</v>
      </c>
      <c r="I9" s="406">
        <v>0</v>
      </c>
      <c r="J9" s="406">
        <v>4</v>
      </c>
      <c r="K9" s="406">
        <v>1</v>
      </c>
      <c r="L9" s="397">
        <v>0</v>
      </c>
      <c r="M9" s="397">
        <v>0</v>
      </c>
      <c r="N9" s="397">
        <v>0</v>
      </c>
      <c r="O9" s="397">
        <v>0</v>
      </c>
      <c r="P9" s="397">
        <v>0</v>
      </c>
      <c r="Q9" s="397">
        <v>0</v>
      </c>
      <c r="R9" s="397">
        <v>0</v>
      </c>
      <c r="S9" s="397">
        <v>0</v>
      </c>
      <c r="T9" s="406">
        <v>0</v>
      </c>
      <c r="U9" s="406">
        <v>0</v>
      </c>
      <c r="V9" s="406">
        <v>0</v>
      </c>
      <c r="W9" s="406">
        <v>0</v>
      </c>
      <c r="X9" s="406">
        <v>0</v>
      </c>
      <c r="Y9" s="406">
        <v>0</v>
      </c>
      <c r="Z9" s="407">
        <v>0</v>
      </c>
      <c r="AA9" s="408">
        <v>0</v>
      </c>
      <c r="AB9" s="409">
        <v>3</v>
      </c>
      <c r="AC9" s="406">
        <v>2</v>
      </c>
      <c r="AD9" s="406">
        <v>6</v>
      </c>
      <c r="AE9" s="410">
        <v>4</v>
      </c>
    </row>
    <row r="10" spans="1:31" ht="21.75" customHeight="1">
      <c r="A10" s="402">
        <v>3</v>
      </c>
      <c r="B10" s="403" t="s">
        <v>32</v>
      </c>
      <c r="C10" s="404" t="s">
        <v>33</v>
      </c>
      <c r="D10" s="393">
        <f t="shared" si="0"/>
        <v>15</v>
      </c>
      <c r="E10" s="394">
        <f t="shared" si="0"/>
        <v>9</v>
      </c>
      <c r="F10" s="405">
        <v>2</v>
      </c>
      <c r="G10" s="406">
        <v>2</v>
      </c>
      <c r="H10" s="406">
        <v>0</v>
      </c>
      <c r="I10" s="406">
        <v>0</v>
      </c>
      <c r="J10" s="406">
        <v>1</v>
      </c>
      <c r="K10" s="406">
        <v>1</v>
      </c>
      <c r="L10" s="397">
        <v>0</v>
      </c>
      <c r="M10" s="397">
        <v>0</v>
      </c>
      <c r="N10" s="397">
        <v>0</v>
      </c>
      <c r="O10" s="397">
        <v>0</v>
      </c>
      <c r="P10" s="397">
        <v>0</v>
      </c>
      <c r="Q10" s="397">
        <v>0</v>
      </c>
      <c r="R10" s="397">
        <v>0</v>
      </c>
      <c r="S10" s="397">
        <v>0</v>
      </c>
      <c r="T10" s="406">
        <v>0</v>
      </c>
      <c r="U10" s="406">
        <v>0</v>
      </c>
      <c r="V10" s="406">
        <v>0</v>
      </c>
      <c r="W10" s="406">
        <v>0</v>
      </c>
      <c r="X10" s="406">
        <v>0</v>
      </c>
      <c r="Y10" s="406">
        <v>0</v>
      </c>
      <c r="Z10" s="407">
        <v>1</v>
      </c>
      <c r="AA10" s="408">
        <v>1</v>
      </c>
      <c r="AB10" s="409">
        <v>3</v>
      </c>
      <c r="AC10" s="406">
        <v>2</v>
      </c>
      <c r="AD10" s="406">
        <v>8</v>
      </c>
      <c r="AE10" s="410">
        <v>3</v>
      </c>
    </row>
    <row r="11" spans="1:31" ht="21.75" customHeight="1">
      <c r="A11" s="402">
        <v>4</v>
      </c>
      <c r="B11" s="403" t="s">
        <v>34</v>
      </c>
      <c r="C11" s="404" t="s">
        <v>35</v>
      </c>
      <c r="D11" s="393">
        <f t="shared" si="0"/>
        <v>14</v>
      </c>
      <c r="E11" s="394">
        <f t="shared" si="0"/>
        <v>10</v>
      </c>
      <c r="F11" s="405">
        <v>2</v>
      </c>
      <c r="G11" s="406">
        <v>1</v>
      </c>
      <c r="H11" s="406">
        <v>0</v>
      </c>
      <c r="I11" s="406">
        <v>0</v>
      </c>
      <c r="J11" s="406">
        <v>1</v>
      </c>
      <c r="K11" s="406">
        <v>1</v>
      </c>
      <c r="L11" s="397">
        <v>0</v>
      </c>
      <c r="M11" s="397">
        <v>0</v>
      </c>
      <c r="N11" s="397">
        <v>0</v>
      </c>
      <c r="O11" s="397">
        <v>0</v>
      </c>
      <c r="P11" s="397">
        <v>0</v>
      </c>
      <c r="Q11" s="397">
        <v>0</v>
      </c>
      <c r="R11" s="397">
        <v>0</v>
      </c>
      <c r="S11" s="397">
        <v>0</v>
      </c>
      <c r="T11" s="406">
        <v>0</v>
      </c>
      <c r="U11" s="406">
        <v>0</v>
      </c>
      <c r="V11" s="406">
        <v>0</v>
      </c>
      <c r="W11" s="406">
        <v>0</v>
      </c>
      <c r="X11" s="406">
        <v>0</v>
      </c>
      <c r="Y11" s="406">
        <v>0</v>
      </c>
      <c r="Z11" s="407">
        <v>0</v>
      </c>
      <c r="AA11" s="408">
        <v>0</v>
      </c>
      <c r="AB11" s="409">
        <v>3</v>
      </c>
      <c r="AC11" s="406">
        <v>3</v>
      </c>
      <c r="AD11" s="406">
        <v>8</v>
      </c>
      <c r="AE11" s="410">
        <v>5</v>
      </c>
    </row>
    <row r="12" spans="1:31" ht="21.75" customHeight="1">
      <c r="A12" s="402">
        <v>5</v>
      </c>
      <c r="B12" s="403" t="s">
        <v>36</v>
      </c>
      <c r="C12" s="404" t="s">
        <v>37</v>
      </c>
      <c r="D12" s="393">
        <f t="shared" si="0"/>
        <v>15</v>
      </c>
      <c r="E12" s="394">
        <f t="shared" si="0"/>
        <v>8</v>
      </c>
      <c r="F12" s="405">
        <v>0</v>
      </c>
      <c r="G12" s="406">
        <v>0</v>
      </c>
      <c r="H12" s="406">
        <v>0</v>
      </c>
      <c r="I12" s="406">
        <v>0</v>
      </c>
      <c r="J12" s="406">
        <v>4</v>
      </c>
      <c r="K12" s="406">
        <v>4</v>
      </c>
      <c r="L12" s="397">
        <v>0</v>
      </c>
      <c r="M12" s="397">
        <v>0</v>
      </c>
      <c r="N12" s="397">
        <v>0</v>
      </c>
      <c r="O12" s="397">
        <v>0</v>
      </c>
      <c r="P12" s="397">
        <v>0</v>
      </c>
      <c r="Q12" s="397">
        <v>0</v>
      </c>
      <c r="R12" s="397">
        <v>0</v>
      </c>
      <c r="S12" s="397">
        <v>0</v>
      </c>
      <c r="T12" s="406">
        <v>1</v>
      </c>
      <c r="U12" s="406">
        <v>0</v>
      </c>
      <c r="V12" s="406">
        <v>0</v>
      </c>
      <c r="W12" s="406">
        <v>0</v>
      </c>
      <c r="X12" s="406">
        <v>0</v>
      </c>
      <c r="Y12" s="406">
        <v>0</v>
      </c>
      <c r="Z12" s="407">
        <v>0</v>
      </c>
      <c r="AA12" s="408">
        <v>0</v>
      </c>
      <c r="AB12" s="409">
        <v>5</v>
      </c>
      <c r="AC12" s="406">
        <v>0</v>
      </c>
      <c r="AD12" s="406">
        <v>5</v>
      </c>
      <c r="AE12" s="410">
        <v>4</v>
      </c>
    </row>
    <row r="13" spans="1:31" ht="21.75" customHeight="1">
      <c r="A13" s="402">
        <v>6</v>
      </c>
      <c r="B13" s="403" t="s">
        <v>38</v>
      </c>
      <c r="C13" s="404" t="s">
        <v>39</v>
      </c>
      <c r="D13" s="393">
        <f t="shared" si="0"/>
        <v>11</v>
      </c>
      <c r="E13" s="394">
        <f t="shared" si="0"/>
        <v>8</v>
      </c>
      <c r="F13" s="405">
        <v>4</v>
      </c>
      <c r="G13" s="406">
        <v>2</v>
      </c>
      <c r="H13" s="406">
        <v>0</v>
      </c>
      <c r="I13" s="406">
        <v>0</v>
      </c>
      <c r="J13" s="406">
        <v>1</v>
      </c>
      <c r="K13" s="406">
        <v>1</v>
      </c>
      <c r="L13" s="397">
        <v>0</v>
      </c>
      <c r="M13" s="397">
        <v>0</v>
      </c>
      <c r="N13" s="397">
        <v>0</v>
      </c>
      <c r="O13" s="397">
        <v>0</v>
      </c>
      <c r="P13" s="397">
        <v>0</v>
      </c>
      <c r="Q13" s="397">
        <v>0</v>
      </c>
      <c r="R13" s="397">
        <v>0</v>
      </c>
      <c r="S13" s="397">
        <v>0</v>
      </c>
      <c r="T13" s="406">
        <v>0</v>
      </c>
      <c r="U13" s="406">
        <v>0</v>
      </c>
      <c r="V13" s="406">
        <v>0</v>
      </c>
      <c r="W13" s="406">
        <v>0</v>
      </c>
      <c r="X13" s="406">
        <v>0</v>
      </c>
      <c r="Y13" s="406">
        <v>0</v>
      </c>
      <c r="Z13" s="407">
        <v>2</v>
      </c>
      <c r="AA13" s="408">
        <v>2</v>
      </c>
      <c r="AB13" s="409">
        <v>0</v>
      </c>
      <c r="AC13" s="406">
        <v>0</v>
      </c>
      <c r="AD13" s="406">
        <v>4</v>
      </c>
      <c r="AE13" s="410">
        <v>3</v>
      </c>
    </row>
    <row r="14" spans="1:31" ht="21.75" customHeight="1">
      <c r="A14" s="402">
        <v>7</v>
      </c>
      <c r="B14" s="403" t="s">
        <v>40</v>
      </c>
      <c r="C14" s="404" t="s">
        <v>41</v>
      </c>
      <c r="D14" s="393">
        <f t="shared" si="0"/>
        <v>29</v>
      </c>
      <c r="E14" s="394">
        <f t="shared" si="0"/>
        <v>13</v>
      </c>
      <c r="F14" s="405">
        <v>5</v>
      </c>
      <c r="G14" s="406">
        <v>2</v>
      </c>
      <c r="H14" s="406">
        <v>0</v>
      </c>
      <c r="I14" s="406">
        <v>0</v>
      </c>
      <c r="J14" s="406">
        <v>5</v>
      </c>
      <c r="K14" s="406">
        <v>3</v>
      </c>
      <c r="L14" s="397">
        <v>0</v>
      </c>
      <c r="M14" s="397">
        <v>0</v>
      </c>
      <c r="N14" s="397">
        <v>0</v>
      </c>
      <c r="O14" s="397">
        <v>0</v>
      </c>
      <c r="P14" s="397">
        <v>0</v>
      </c>
      <c r="Q14" s="397">
        <v>0</v>
      </c>
      <c r="R14" s="397">
        <v>0</v>
      </c>
      <c r="S14" s="397">
        <v>0</v>
      </c>
      <c r="T14" s="406">
        <v>1</v>
      </c>
      <c r="U14" s="406">
        <v>0</v>
      </c>
      <c r="V14" s="406">
        <v>0</v>
      </c>
      <c r="W14" s="406">
        <v>0</v>
      </c>
      <c r="X14" s="406">
        <v>0</v>
      </c>
      <c r="Y14" s="406">
        <v>0</v>
      </c>
      <c r="Z14" s="407">
        <v>1</v>
      </c>
      <c r="AA14" s="408">
        <v>1</v>
      </c>
      <c r="AB14" s="409">
        <v>5</v>
      </c>
      <c r="AC14" s="406">
        <v>3</v>
      </c>
      <c r="AD14" s="406">
        <v>12</v>
      </c>
      <c r="AE14" s="410">
        <v>4</v>
      </c>
    </row>
    <row r="15" spans="1:31" ht="21.75" customHeight="1">
      <c r="A15" s="402">
        <v>8</v>
      </c>
      <c r="B15" s="403" t="s">
        <v>28</v>
      </c>
      <c r="C15" s="404" t="s">
        <v>42</v>
      </c>
      <c r="D15" s="393">
        <f t="shared" si="0"/>
        <v>18</v>
      </c>
      <c r="E15" s="394">
        <f t="shared" si="0"/>
        <v>9</v>
      </c>
      <c r="F15" s="405">
        <v>4</v>
      </c>
      <c r="G15" s="406">
        <v>3</v>
      </c>
      <c r="H15" s="406">
        <v>3</v>
      </c>
      <c r="I15" s="406">
        <v>0</v>
      </c>
      <c r="J15" s="406">
        <v>2</v>
      </c>
      <c r="K15" s="406">
        <v>0</v>
      </c>
      <c r="L15" s="397">
        <v>0</v>
      </c>
      <c r="M15" s="397">
        <v>0</v>
      </c>
      <c r="N15" s="397">
        <v>0</v>
      </c>
      <c r="O15" s="397">
        <v>0</v>
      </c>
      <c r="P15" s="397">
        <v>0</v>
      </c>
      <c r="Q15" s="397">
        <v>0</v>
      </c>
      <c r="R15" s="397">
        <v>0</v>
      </c>
      <c r="S15" s="397">
        <v>0</v>
      </c>
      <c r="T15" s="406">
        <v>0</v>
      </c>
      <c r="U15" s="406">
        <v>0</v>
      </c>
      <c r="V15" s="406">
        <v>0</v>
      </c>
      <c r="W15" s="406">
        <v>0</v>
      </c>
      <c r="X15" s="406">
        <v>0</v>
      </c>
      <c r="Y15" s="406">
        <v>0</v>
      </c>
      <c r="Z15" s="407">
        <v>0</v>
      </c>
      <c r="AA15" s="408">
        <v>0</v>
      </c>
      <c r="AB15" s="409">
        <v>1</v>
      </c>
      <c r="AC15" s="406">
        <v>0</v>
      </c>
      <c r="AD15" s="406">
        <v>8</v>
      </c>
      <c r="AE15" s="410">
        <v>6</v>
      </c>
    </row>
    <row r="16" spans="1:31" ht="21.75" customHeight="1">
      <c r="A16" s="411">
        <v>9</v>
      </c>
      <c r="B16" s="412" t="s">
        <v>43</v>
      </c>
      <c r="C16" s="413" t="s">
        <v>44</v>
      </c>
      <c r="D16" s="393">
        <f t="shared" si="0"/>
        <v>24</v>
      </c>
      <c r="E16" s="394">
        <f t="shared" si="0"/>
        <v>7</v>
      </c>
      <c r="F16" s="414">
        <v>6</v>
      </c>
      <c r="G16" s="415">
        <v>2</v>
      </c>
      <c r="H16" s="415">
        <v>0</v>
      </c>
      <c r="I16" s="415">
        <v>0</v>
      </c>
      <c r="J16" s="415">
        <v>4</v>
      </c>
      <c r="K16" s="415">
        <v>2</v>
      </c>
      <c r="L16" s="397">
        <v>0</v>
      </c>
      <c r="M16" s="397">
        <v>0</v>
      </c>
      <c r="N16" s="397">
        <v>0</v>
      </c>
      <c r="O16" s="397">
        <v>0</v>
      </c>
      <c r="P16" s="397">
        <v>0</v>
      </c>
      <c r="Q16" s="397">
        <v>0</v>
      </c>
      <c r="R16" s="397">
        <v>0</v>
      </c>
      <c r="S16" s="397">
        <v>0</v>
      </c>
      <c r="T16" s="415">
        <v>2</v>
      </c>
      <c r="U16" s="415">
        <v>1</v>
      </c>
      <c r="V16" s="415">
        <v>0</v>
      </c>
      <c r="W16" s="415">
        <v>0</v>
      </c>
      <c r="X16" s="415">
        <v>0</v>
      </c>
      <c r="Y16" s="415">
        <v>0</v>
      </c>
      <c r="Z16" s="416">
        <v>0</v>
      </c>
      <c r="AA16" s="417">
        <v>0</v>
      </c>
      <c r="AB16" s="418">
        <v>6</v>
      </c>
      <c r="AC16" s="415">
        <v>0</v>
      </c>
      <c r="AD16" s="415">
        <v>6</v>
      </c>
      <c r="AE16" s="419">
        <v>2</v>
      </c>
    </row>
    <row r="17" spans="1:31" ht="21.75" customHeight="1" thickBot="1">
      <c r="A17" s="420" t="s">
        <v>152</v>
      </c>
      <c r="B17" s="421"/>
      <c r="C17" s="421"/>
      <c r="D17" s="422">
        <f>D8+D9+D10+D11+D12+D13+D14+D15+D16</f>
        <v>234</v>
      </c>
      <c r="E17" s="423">
        <f>E8+E9+E10+E11+E12+E13+E14+E15+E16</f>
        <v>110</v>
      </c>
      <c r="F17" s="424">
        <f aca="true" t="shared" si="1" ref="F17:O17">SUM(F8:F16)</f>
        <v>40</v>
      </c>
      <c r="G17" s="425">
        <f t="shared" si="1"/>
        <v>17</v>
      </c>
      <c r="H17" s="425">
        <f t="shared" si="1"/>
        <v>5</v>
      </c>
      <c r="I17" s="425">
        <f t="shared" si="1"/>
        <v>0</v>
      </c>
      <c r="J17" s="425">
        <f t="shared" si="1"/>
        <v>38</v>
      </c>
      <c r="K17" s="425">
        <f t="shared" si="1"/>
        <v>24</v>
      </c>
      <c r="L17" s="425">
        <f t="shared" si="1"/>
        <v>0</v>
      </c>
      <c r="M17" s="425">
        <f t="shared" si="1"/>
        <v>0</v>
      </c>
      <c r="N17" s="425">
        <f t="shared" si="1"/>
        <v>0</v>
      </c>
      <c r="O17" s="425">
        <f t="shared" si="1"/>
        <v>0</v>
      </c>
      <c r="P17" s="425">
        <f>SUM(P8:P16)</f>
        <v>1</v>
      </c>
      <c r="Q17" s="425">
        <f aca="true" t="shared" si="2" ref="Q17:AE17">SUM(Q8:Q16)</f>
        <v>1</v>
      </c>
      <c r="R17" s="425">
        <f t="shared" si="2"/>
        <v>0</v>
      </c>
      <c r="S17" s="425">
        <f t="shared" si="2"/>
        <v>0</v>
      </c>
      <c r="T17" s="425">
        <f t="shared" si="2"/>
        <v>9</v>
      </c>
      <c r="U17" s="425">
        <f t="shared" si="2"/>
        <v>1</v>
      </c>
      <c r="V17" s="425">
        <f t="shared" si="2"/>
        <v>0</v>
      </c>
      <c r="W17" s="425">
        <f t="shared" si="2"/>
        <v>0</v>
      </c>
      <c r="X17" s="425">
        <f t="shared" si="2"/>
        <v>0</v>
      </c>
      <c r="Y17" s="425">
        <f t="shared" si="2"/>
        <v>0</v>
      </c>
      <c r="Z17" s="425">
        <f t="shared" si="2"/>
        <v>15</v>
      </c>
      <c r="AA17" s="425">
        <f t="shared" si="2"/>
        <v>11</v>
      </c>
      <c r="AB17" s="425">
        <f t="shared" si="2"/>
        <v>47</v>
      </c>
      <c r="AC17" s="425">
        <f t="shared" si="2"/>
        <v>18</v>
      </c>
      <c r="AD17" s="425">
        <f t="shared" si="2"/>
        <v>79</v>
      </c>
      <c r="AE17" s="426">
        <f t="shared" si="2"/>
        <v>38</v>
      </c>
    </row>
    <row r="18" ht="30.75" customHeight="1" thickBot="1"/>
    <row r="19" spans="1:23" ht="28.5" customHeight="1">
      <c r="A19" s="427" t="s">
        <v>19</v>
      </c>
      <c r="B19" s="428" t="s">
        <v>5</v>
      </c>
      <c r="C19" s="429" t="s">
        <v>6</v>
      </c>
      <c r="D19" s="430" t="s">
        <v>153</v>
      </c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2"/>
    </row>
    <row r="20" spans="1:23" ht="41.25" customHeight="1">
      <c r="A20" s="433"/>
      <c r="B20" s="434"/>
      <c r="C20" s="435"/>
      <c r="D20" s="436" t="s">
        <v>154</v>
      </c>
      <c r="E20" s="437"/>
      <c r="F20" s="438" t="s">
        <v>155</v>
      </c>
      <c r="G20" s="438"/>
      <c r="H20" s="439" t="s">
        <v>156</v>
      </c>
      <c r="I20" s="437"/>
      <c r="J20" s="438" t="s">
        <v>157</v>
      </c>
      <c r="K20" s="438"/>
      <c r="L20" s="438" t="s">
        <v>158</v>
      </c>
      <c r="M20" s="438"/>
      <c r="N20" s="438" t="s">
        <v>159</v>
      </c>
      <c r="O20" s="438"/>
      <c r="P20" s="438" t="s">
        <v>160</v>
      </c>
      <c r="Q20" s="438"/>
      <c r="R20" s="438" t="s">
        <v>161</v>
      </c>
      <c r="S20" s="438"/>
      <c r="T20" s="438" t="s">
        <v>162</v>
      </c>
      <c r="U20" s="440"/>
      <c r="V20" s="438" t="s">
        <v>163</v>
      </c>
      <c r="W20" s="441"/>
    </row>
    <row r="21" spans="1:23" ht="14.25" customHeight="1" thickBot="1">
      <c r="A21" s="442"/>
      <c r="B21" s="443"/>
      <c r="C21" s="444"/>
      <c r="D21" s="174" t="s">
        <v>164</v>
      </c>
      <c r="E21" s="175" t="s">
        <v>27</v>
      </c>
      <c r="F21" s="176" t="s">
        <v>26</v>
      </c>
      <c r="G21" s="175" t="s">
        <v>27</v>
      </c>
      <c r="H21" s="176" t="s">
        <v>26</v>
      </c>
      <c r="I21" s="175" t="s">
        <v>27</v>
      </c>
      <c r="J21" s="176" t="s">
        <v>26</v>
      </c>
      <c r="K21" s="175" t="s">
        <v>27</v>
      </c>
      <c r="L21" s="176" t="s">
        <v>26</v>
      </c>
      <c r="M21" s="175" t="s">
        <v>27</v>
      </c>
      <c r="N21" s="176" t="s">
        <v>26</v>
      </c>
      <c r="O21" s="175" t="s">
        <v>27</v>
      </c>
      <c r="P21" s="176" t="s">
        <v>26</v>
      </c>
      <c r="Q21" s="175" t="s">
        <v>27</v>
      </c>
      <c r="R21" s="176" t="s">
        <v>26</v>
      </c>
      <c r="S21" s="175" t="s">
        <v>27</v>
      </c>
      <c r="T21" s="176" t="s">
        <v>26</v>
      </c>
      <c r="U21" s="175" t="s">
        <v>27</v>
      </c>
      <c r="V21" s="176" t="s">
        <v>26</v>
      </c>
      <c r="W21" s="177" t="s">
        <v>27</v>
      </c>
    </row>
    <row r="22" spans="1:23" ht="21" customHeight="1">
      <c r="A22" s="390">
        <v>1</v>
      </c>
      <c r="B22" s="391" t="s">
        <v>28</v>
      </c>
      <c r="C22" s="445" t="s">
        <v>29</v>
      </c>
      <c r="D22" s="446">
        <v>29</v>
      </c>
      <c r="E22" s="447">
        <v>14</v>
      </c>
      <c r="F22" s="447">
        <v>14</v>
      </c>
      <c r="G22" s="447">
        <v>3</v>
      </c>
      <c r="H22" s="447">
        <v>78</v>
      </c>
      <c r="I22" s="447">
        <v>36</v>
      </c>
      <c r="J22" s="447">
        <v>87</v>
      </c>
      <c r="K22" s="447">
        <v>38</v>
      </c>
      <c r="L22" s="447">
        <v>5</v>
      </c>
      <c r="M22" s="447">
        <v>1</v>
      </c>
      <c r="N22" s="447">
        <v>9</v>
      </c>
      <c r="O22" s="447">
        <v>4</v>
      </c>
      <c r="P22" s="447">
        <v>7</v>
      </c>
      <c r="Q22" s="447">
        <v>4</v>
      </c>
      <c r="R22" s="447">
        <v>4</v>
      </c>
      <c r="S22" s="447">
        <v>1</v>
      </c>
      <c r="T22" s="447">
        <v>9</v>
      </c>
      <c r="U22" s="447">
        <v>4</v>
      </c>
      <c r="V22" s="447">
        <v>9</v>
      </c>
      <c r="W22" s="448">
        <v>3</v>
      </c>
    </row>
    <row r="23" spans="1:23" ht="21" customHeight="1">
      <c r="A23" s="449">
        <v>2</v>
      </c>
      <c r="B23" s="450" t="s">
        <v>30</v>
      </c>
      <c r="C23" s="451" t="s">
        <v>31</v>
      </c>
      <c r="D23" s="452">
        <v>6</v>
      </c>
      <c r="E23" s="453">
        <v>1</v>
      </c>
      <c r="F23" s="453">
        <v>5</v>
      </c>
      <c r="G23" s="453">
        <v>2</v>
      </c>
      <c r="H23" s="453">
        <v>11</v>
      </c>
      <c r="I23" s="453">
        <v>5</v>
      </c>
      <c r="J23" s="453">
        <v>15</v>
      </c>
      <c r="K23" s="453">
        <v>7</v>
      </c>
      <c r="L23" s="453">
        <v>1</v>
      </c>
      <c r="M23" s="453">
        <v>0</v>
      </c>
      <c r="N23" s="453">
        <v>2</v>
      </c>
      <c r="O23" s="453">
        <v>0</v>
      </c>
      <c r="P23" s="453">
        <v>2</v>
      </c>
      <c r="Q23" s="453">
        <v>0</v>
      </c>
      <c r="R23" s="453">
        <v>3</v>
      </c>
      <c r="S23" s="453">
        <v>2</v>
      </c>
      <c r="T23" s="453">
        <v>2</v>
      </c>
      <c r="U23" s="453">
        <v>1</v>
      </c>
      <c r="V23" s="453">
        <v>1</v>
      </c>
      <c r="W23" s="454">
        <v>0</v>
      </c>
    </row>
    <row r="24" spans="1:23" ht="21" customHeight="1">
      <c r="A24" s="449">
        <v>3</v>
      </c>
      <c r="B24" s="450" t="s">
        <v>32</v>
      </c>
      <c r="C24" s="451" t="s">
        <v>33</v>
      </c>
      <c r="D24" s="452">
        <v>2</v>
      </c>
      <c r="E24" s="453">
        <v>2</v>
      </c>
      <c r="F24" s="453">
        <v>2</v>
      </c>
      <c r="G24" s="453">
        <v>1</v>
      </c>
      <c r="H24" s="453">
        <v>13</v>
      </c>
      <c r="I24" s="453">
        <v>8</v>
      </c>
      <c r="J24" s="453">
        <v>12</v>
      </c>
      <c r="K24" s="453">
        <v>9</v>
      </c>
      <c r="L24" s="453">
        <v>3</v>
      </c>
      <c r="M24" s="453">
        <v>0</v>
      </c>
      <c r="N24" s="453">
        <v>0</v>
      </c>
      <c r="O24" s="453">
        <v>0</v>
      </c>
      <c r="P24" s="453">
        <v>2</v>
      </c>
      <c r="Q24" s="453">
        <v>1</v>
      </c>
      <c r="R24" s="453">
        <v>0</v>
      </c>
      <c r="S24" s="453">
        <v>0</v>
      </c>
      <c r="T24" s="453">
        <v>1</v>
      </c>
      <c r="U24" s="453">
        <v>0</v>
      </c>
      <c r="V24" s="453">
        <v>1</v>
      </c>
      <c r="W24" s="454">
        <v>1</v>
      </c>
    </row>
    <row r="25" spans="1:23" ht="21" customHeight="1">
      <c r="A25" s="449">
        <v>4</v>
      </c>
      <c r="B25" s="450" t="s">
        <v>34</v>
      </c>
      <c r="C25" s="451" t="s">
        <v>35</v>
      </c>
      <c r="D25" s="452">
        <v>3</v>
      </c>
      <c r="E25" s="453">
        <v>2</v>
      </c>
      <c r="F25" s="453">
        <v>2</v>
      </c>
      <c r="G25" s="453">
        <v>2</v>
      </c>
      <c r="H25" s="453">
        <v>12</v>
      </c>
      <c r="I25" s="453">
        <v>8</v>
      </c>
      <c r="J25" s="453">
        <v>12</v>
      </c>
      <c r="K25" s="453">
        <v>9</v>
      </c>
      <c r="L25" s="453">
        <v>2</v>
      </c>
      <c r="M25" s="453">
        <v>1</v>
      </c>
      <c r="N25" s="453">
        <v>0</v>
      </c>
      <c r="O25" s="453">
        <v>0</v>
      </c>
      <c r="P25" s="453">
        <v>0</v>
      </c>
      <c r="Q25" s="453">
        <v>0</v>
      </c>
      <c r="R25" s="453">
        <v>3</v>
      </c>
      <c r="S25" s="453">
        <v>2</v>
      </c>
      <c r="T25" s="453">
        <v>3</v>
      </c>
      <c r="U25" s="453">
        <v>2</v>
      </c>
      <c r="V25" s="453">
        <v>0</v>
      </c>
      <c r="W25" s="454">
        <v>0</v>
      </c>
    </row>
    <row r="26" spans="1:23" ht="21" customHeight="1">
      <c r="A26" s="449">
        <v>5</v>
      </c>
      <c r="B26" s="450" t="s">
        <v>36</v>
      </c>
      <c r="C26" s="451" t="s">
        <v>37</v>
      </c>
      <c r="D26" s="452">
        <v>3</v>
      </c>
      <c r="E26" s="453">
        <v>3</v>
      </c>
      <c r="F26" s="453">
        <v>1</v>
      </c>
      <c r="G26" s="453">
        <v>1</v>
      </c>
      <c r="H26" s="453">
        <v>14</v>
      </c>
      <c r="I26" s="453">
        <v>7</v>
      </c>
      <c r="J26" s="453">
        <v>14</v>
      </c>
      <c r="K26" s="453">
        <v>7</v>
      </c>
      <c r="L26" s="453">
        <v>1</v>
      </c>
      <c r="M26" s="453">
        <v>1</v>
      </c>
      <c r="N26" s="453">
        <v>1</v>
      </c>
      <c r="O26" s="453">
        <v>0</v>
      </c>
      <c r="P26" s="453">
        <v>1</v>
      </c>
      <c r="Q26" s="453">
        <v>1</v>
      </c>
      <c r="R26" s="453">
        <v>0</v>
      </c>
      <c r="S26" s="453">
        <v>0</v>
      </c>
      <c r="T26" s="453">
        <v>1</v>
      </c>
      <c r="U26" s="453">
        <v>1</v>
      </c>
      <c r="V26" s="453">
        <v>1</v>
      </c>
      <c r="W26" s="454">
        <v>1</v>
      </c>
    </row>
    <row r="27" spans="1:23" ht="21" customHeight="1">
      <c r="A27" s="449">
        <v>6</v>
      </c>
      <c r="B27" s="450" t="s">
        <v>38</v>
      </c>
      <c r="C27" s="451" t="s">
        <v>39</v>
      </c>
      <c r="D27" s="452">
        <v>5</v>
      </c>
      <c r="E27" s="453">
        <v>3</v>
      </c>
      <c r="F27" s="453">
        <v>3</v>
      </c>
      <c r="G27" s="453">
        <v>1</v>
      </c>
      <c r="H27" s="453">
        <v>8</v>
      </c>
      <c r="I27" s="453">
        <v>7</v>
      </c>
      <c r="J27" s="453">
        <v>10</v>
      </c>
      <c r="K27" s="453">
        <v>7</v>
      </c>
      <c r="L27" s="453">
        <v>1</v>
      </c>
      <c r="M27" s="453">
        <v>1</v>
      </c>
      <c r="N27" s="453">
        <v>1</v>
      </c>
      <c r="O27" s="453">
        <v>0</v>
      </c>
      <c r="P27" s="453">
        <v>1</v>
      </c>
      <c r="Q27" s="453">
        <v>1</v>
      </c>
      <c r="R27" s="453">
        <v>2</v>
      </c>
      <c r="S27" s="453">
        <v>1</v>
      </c>
      <c r="T27" s="453">
        <v>0</v>
      </c>
      <c r="U27" s="453">
        <v>0</v>
      </c>
      <c r="V27" s="453">
        <v>0</v>
      </c>
      <c r="W27" s="454">
        <v>0</v>
      </c>
    </row>
    <row r="28" spans="1:23" ht="21" customHeight="1">
      <c r="A28" s="449">
        <v>7</v>
      </c>
      <c r="B28" s="450" t="s">
        <v>40</v>
      </c>
      <c r="C28" s="451" t="s">
        <v>41</v>
      </c>
      <c r="D28" s="452">
        <v>8</v>
      </c>
      <c r="E28" s="453">
        <v>4</v>
      </c>
      <c r="F28" s="453">
        <v>1</v>
      </c>
      <c r="G28" s="453">
        <v>0</v>
      </c>
      <c r="H28" s="453">
        <v>28</v>
      </c>
      <c r="I28" s="453">
        <v>13</v>
      </c>
      <c r="J28" s="453">
        <v>28</v>
      </c>
      <c r="K28" s="453">
        <v>13</v>
      </c>
      <c r="L28" s="453">
        <v>1</v>
      </c>
      <c r="M28" s="453">
        <v>0</v>
      </c>
      <c r="N28" s="453">
        <v>2</v>
      </c>
      <c r="O28" s="453">
        <v>0</v>
      </c>
      <c r="P28" s="453">
        <v>0</v>
      </c>
      <c r="Q28" s="453">
        <v>0</v>
      </c>
      <c r="R28" s="453">
        <v>2</v>
      </c>
      <c r="S28" s="453">
        <v>1</v>
      </c>
      <c r="T28" s="453">
        <v>2</v>
      </c>
      <c r="U28" s="453">
        <v>0</v>
      </c>
      <c r="V28" s="453">
        <v>2</v>
      </c>
      <c r="W28" s="454">
        <v>0</v>
      </c>
    </row>
    <row r="29" spans="1:23" ht="21" customHeight="1">
      <c r="A29" s="449">
        <v>8</v>
      </c>
      <c r="B29" s="450" t="s">
        <v>28</v>
      </c>
      <c r="C29" s="451" t="s">
        <v>42</v>
      </c>
      <c r="D29" s="452">
        <v>7</v>
      </c>
      <c r="E29" s="453">
        <v>3</v>
      </c>
      <c r="F29" s="453">
        <v>4</v>
      </c>
      <c r="G29" s="453">
        <v>0</v>
      </c>
      <c r="H29" s="453">
        <v>14</v>
      </c>
      <c r="I29" s="453">
        <v>9</v>
      </c>
      <c r="J29" s="453">
        <v>15</v>
      </c>
      <c r="K29" s="453">
        <v>8</v>
      </c>
      <c r="L29" s="453">
        <v>3</v>
      </c>
      <c r="M29" s="453">
        <v>1</v>
      </c>
      <c r="N29" s="453">
        <v>1</v>
      </c>
      <c r="O29" s="453">
        <v>0</v>
      </c>
      <c r="P29" s="453">
        <v>1</v>
      </c>
      <c r="Q29" s="453">
        <v>0</v>
      </c>
      <c r="R29" s="453">
        <v>2</v>
      </c>
      <c r="S29" s="453">
        <v>2</v>
      </c>
      <c r="T29" s="453">
        <v>1</v>
      </c>
      <c r="U29" s="453">
        <v>0</v>
      </c>
      <c r="V29" s="453">
        <v>1</v>
      </c>
      <c r="W29" s="454">
        <v>1</v>
      </c>
    </row>
    <row r="30" spans="1:23" ht="21" customHeight="1" thickBot="1">
      <c r="A30" s="455">
        <v>9</v>
      </c>
      <c r="B30" s="456" t="s">
        <v>43</v>
      </c>
      <c r="C30" s="457" t="s">
        <v>44</v>
      </c>
      <c r="D30" s="458">
        <v>9</v>
      </c>
      <c r="E30" s="459">
        <v>4</v>
      </c>
      <c r="F30" s="459">
        <v>6</v>
      </c>
      <c r="G30" s="459">
        <v>3</v>
      </c>
      <c r="H30" s="459">
        <v>18</v>
      </c>
      <c r="I30" s="459">
        <v>4</v>
      </c>
      <c r="J30" s="459">
        <v>22</v>
      </c>
      <c r="K30" s="459">
        <v>5</v>
      </c>
      <c r="L30" s="459">
        <v>2</v>
      </c>
      <c r="M30" s="459">
        <v>2</v>
      </c>
      <c r="N30" s="459">
        <v>5</v>
      </c>
      <c r="O30" s="459">
        <v>1</v>
      </c>
      <c r="P30" s="459">
        <v>2</v>
      </c>
      <c r="Q30" s="459">
        <v>2</v>
      </c>
      <c r="R30" s="459">
        <v>1</v>
      </c>
      <c r="S30" s="459">
        <v>0</v>
      </c>
      <c r="T30" s="459">
        <v>1</v>
      </c>
      <c r="U30" s="459">
        <v>0</v>
      </c>
      <c r="V30" s="459">
        <v>0</v>
      </c>
      <c r="W30" s="460">
        <v>0</v>
      </c>
    </row>
    <row r="31" spans="1:23" ht="21" customHeight="1" thickBot="1">
      <c r="A31" s="461" t="s">
        <v>79</v>
      </c>
      <c r="B31" s="462"/>
      <c r="C31" s="463"/>
      <c r="D31" s="464">
        <f aca="true" t="shared" si="3" ref="D31:W31">D22+D23+D24+D25+D26+D27+D28+D29+D30</f>
        <v>72</v>
      </c>
      <c r="E31" s="465">
        <f t="shared" si="3"/>
        <v>36</v>
      </c>
      <c r="F31" s="465">
        <f t="shared" si="3"/>
        <v>38</v>
      </c>
      <c r="G31" s="465">
        <f t="shared" si="3"/>
        <v>13</v>
      </c>
      <c r="H31" s="465">
        <f t="shared" si="3"/>
        <v>196</v>
      </c>
      <c r="I31" s="465">
        <f t="shared" si="3"/>
        <v>97</v>
      </c>
      <c r="J31" s="465">
        <f t="shared" si="3"/>
        <v>215</v>
      </c>
      <c r="K31" s="465">
        <f t="shared" si="3"/>
        <v>103</v>
      </c>
      <c r="L31" s="465">
        <f t="shared" si="3"/>
        <v>19</v>
      </c>
      <c r="M31" s="465">
        <f t="shared" si="3"/>
        <v>7</v>
      </c>
      <c r="N31" s="465">
        <f t="shared" si="3"/>
        <v>21</v>
      </c>
      <c r="O31" s="465">
        <f t="shared" si="3"/>
        <v>5</v>
      </c>
      <c r="P31" s="465">
        <f t="shared" si="3"/>
        <v>16</v>
      </c>
      <c r="Q31" s="465">
        <f t="shared" si="3"/>
        <v>9</v>
      </c>
      <c r="R31" s="465">
        <f t="shared" si="3"/>
        <v>17</v>
      </c>
      <c r="S31" s="465">
        <f t="shared" si="3"/>
        <v>9</v>
      </c>
      <c r="T31" s="465">
        <f t="shared" si="3"/>
        <v>20</v>
      </c>
      <c r="U31" s="465">
        <f t="shared" si="3"/>
        <v>8</v>
      </c>
      <c r="V31" s="465">
        <f t="shared" si="3"/>
        <v>15</v>
      </c>
      <c r="W31" s="466">
        <f t="shared" si="3"/>
        <v>6</v>
      </c>
    </row>
    <row r="33" spans="6:11" ht="12.75">
      <c r="F33" s="358">
        <f>F31+H31</f>
        <v>234</v>
      </c>
      <c r="G33" s="358">
        <f>G31+I31</f>
        <v>110</v>
      </c>
      <c r="J33" s="358">
        <f>J31+L31</f>
        <v>234</v>
      </c>
      <c r="K33" s="358">
        <f>K31+M31</f>
        <v>110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S14" sqref="S14"/>
    </sheetView>
  </sheetViews>
  <sheetFormatPr defaultColWidth="9.00390625" defaultRowHeight="12.75"/>
  <cols>
    <col min="1" max="1" width="4.375" style="468" customWidth="1"/>
    <col min="2" max="2" width="16.00390625" style="468" customWidth="1"/>
    <col min="3" max="3" width="9.125" style="468" customWidth="1"/>
    <col min="4" max="18" width="10.75390625" style="468" customWidth="1"/>
    <col min="19" max="19" width="10.375" style="468" customWidth="1"/>
    <col min="20" max="16384" width="9.125" style="468" customWidth="1"/>
  </cols>
  <sheetData>
    <row r="1" spans="1:17" ht="19.5" customHeight="1">
      <c r="A1" s="467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19" s="358" customFormat="1" ht="25.5" customHeight="1">
      <c r="A2" s="469" t="s">
        <v>61</v>
      </c>
      <c r="B2" s="469"/>
      <c r="C2" s="469"/>
      <c r="D2" s="469"/>
      <c r="E2" s="360" t="s">
        <v>165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</row>
    <row r="3" spans="1:19" s="358" customFormat="1" ht="15.75" customHeight="1">
      <c r="A3" s="470"/>
      <c r="B3" s="470"/>
      <c r="C3" s="470"/>
      <c r="D3" s="470"/>
      <c r="E3" s="362" t="str">
        <f>'ogolne (4)'!H3</f>
        <v>od 01kwietnia 2018 roku</v>
      </c>
      <c r="F3" s="471"/>
      <c r="G3" s="471"/>
      <c r="H3" s="471"/>
      <c r="I3" s="471"/>
      <c r="J3" s="471"/>
      <c r="K3" s="471"/>
      <c r="L3" s="363" t="str">
        <f>'ogolne (4)'!T3</f>
        <v>do 30 kwietnia o 2018 roku</v>
      </c>
      <c r="M3" s="364"/>
      <c r="N3" s="364"/>
      <c r="O3" s="364"/>
      <c r="P3" s="364"/>
      <c r="Q3" s="364"/>
      <c r="R3" s="364"/>
      <c r="S3" s="364"/>
    </row>
    <row r="4" spans="1:18" s="358" customFormat="1" ht="13.5" customHeight="1" thickBot="1">
      <c r="A4" s="472"/>
      <c r="B4" s="472"/>
      <c r="C4" s="472"/>
      <c r="D4" s="472"/>
      <c r="E4" s="469"/>
      <c r="F4" s="469"/>
      <c r="G4" s="469"/>
      <c r="H4" s="469"/>
      <c r="I4" s="469"/>
      <c r="J4" s="469"/>
      <c r="K4" s="469"/>
      <c r="L4" s="473"/>
      <c r="M4" s="473"/>
      <c r="N4" s="473"/>
      <c r="O4" s="473"/>
      <c r="P4" s="473"/>
      <c r="Q4" s="473"/>
      <c r="R4" s="473"/>
    </row>
    <row r="5" spans="1:19" ht="16.5" customHeight="1" thickBot="1">
      <c r="A5" s="103" t="s">
        <v>166</v>
      </c>
      <c r="B5" s="105" t="s">
        <v>5</v>
      </c>
      <c r="C5" s="474" t="s">
        <v>167</v>
      </c>
      <c r="D5" s="475" t="s">
        <v>168</v>
      </c>
      <c r="E5" s="476" t="s">
        <v>169</v>
      </c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8"/>
    </row>
    <row r="6" spans="1:19" ht="18" customHeight="1">
      <c r="A6" s="107"/>
      <c r="B6" s="118"/>
      <c r="C6" s="119"/>
      <c r="D6" s="479"/>
      <c r="E6" s="480" t="s">
        <v>170</v>
      </c>
      <c r="F6" s="109"/>
      <c r="G6" s="109" t="s">
        <v>171</v>
      </c>
      <c r="H6" s="47" t="s">
        <v>99</v>
      </c>
      <c r="I6" s="481"/>
      <c r="J6" s="481"/>
      <c r="K6" s="481"/>
      <c r="L6" s="481"/>
      <c r="M6" s="481"/>
      <c r="N6" s="481"/>
      <c r="O6" s="481"/>
      <c r="P6" s="481"/>
      <c r="Q6" s="48"/>
      <c r="R6" s="47" t="s">
        <v>172</v>
      </c>
      <c r="S6" s="482" t="s">
        <v>173</v>
      </c>
    </row>
    <row r="7" spans="1:19" ht="63" customHeight="1">
      <c r="A7" s="107"/>
      <c r="B7" s="118"/>
      <c r="C7" s="119"/>
      <c r="D7" s="479"/>
      <c r="E7" s="483" t="s">
        <v>174</v>
      </c>
      <c r="F7" s="484" t="s">
        <v>175</v>
      </c>
      <c r="G7" s="118"/>
      <c r="H7" s="485" t="s">
        <v>176</v>
      </c>
      <c r="I7" s="485" t="s">
        <v>105</v>
      </c>
      <c r="J7" s="485" t="s">
        <v>108</v>
      </c>
      <c r="K7" s="485" t="s">
        <v>177</v>
      </c>
      <c r="L7" s="485" t="s">
        <v>178</v>
      </c>
      <c r="M7" s="485" t="s">
        <v>179</v>
      </c>
      <c r="N7" s="485" t="s">
        <v>180</v>
      </c>
      <c r="O7" s="486" t="s">
        <v>181</v>
      </c>
      <c r="P7" s="486" t="s">
        <v>182</v>
      </c>
      <c r="Q7" s="486" t="s">
        <v>183</v>
      </c>
      <c r="R7" s="119"/>
      <c r="S7" s="487"/>
    </row>
    <row r="8" spans="1:19" s="358" customFormat="1" ht="24" customHeight="1">
      <c r="A8" s="390">
        <v>1</v>
      </c>
      <c r="B8" s="488" t="s">
        <v>28</v>
      </c>
      <c r="C8" s="489" t="s">
        <v>29</v>
      </c>
      <c r="D8" s="490">
        <f>E8+F8+H8+I8+J8+M8+N8+O8+P8+K8+Q8+R8+L8+S8</f>
        <v>48</v>
      </c>
      <c r="E8" s="491">
        <v>20</v>
      </c>
      <c r="F8" s="492">
        <v>15</v>
      </c>
      <c r="G8" s="493">
        <v>8</v>
      </c>
      <c r="H8" s="493">
        <v>2</v>
      </c>
      <c r="I8" s="492">
        <v>2</v>
      </c>
      <c r="J8" s="492">
        <v>0</v>
      </c>
      <c r="K8" s="494">
        <v>0</v>
      </c>
      <c r="L8" s="494">
        <v>4</v>
      </c>
      <c r="M8" s="492">
        <v>2</v>
      </c>
      <c r="N8" s="492">
        <v>2</v>
      </c>
      <c r="O8" s="397">
        <v>0</v>
      </c>
      <c r="P8" s="397">
        <v>0</v>
      </c>
      <c r="Q8" s="397">
        <v>0</v>
      </c>
      <c r="R8" s="495">
        <v>1</v>
      </c>
      <c r="S8" s="496">
        <v>0</v>
      </c>
    </row>
    <row r="9" spans="1:19" s="358" customFormat="1" ht="24" customHeight="1">
      <c r="A9" s="402">
        <v>2</v>
      </c>
      <c r="B9" s="497" t="s">
        <v>30</v>
      </c>
      <c r="C9" s="498" t="s">
        <v>31</v>
      </c>
      <c r="D9" s="490">
        <f aca="true" t="shared" si="0" ref="D9:D17">E9+F9+H9+I9+J9+M9+N9+O9+P9+K9+Q9+R9+L9+S9</f>
        <v>1</v>
      </c>
      <c r="E9" s="405">
        <v>0</v>
      </c>
      <c r="F9" s="406">
        <v>1</v>
      </c>
      <c r="G9" s="493">
        <v>0</v>
      </c>
      <c r="H9" s="493">
        <v>0</v>
      </c>
      <c r="I9" s="406">
        <v>0</v>
      </c>
      <c r="J9" s="406">
        <v>0</v>
      </c>
      <c r="K9" s="499">
        <v>0</v>
      </c>
      <c r="L9" s="499">
        <v>0</v>
      </c>
      <c r="M9" s="406">
        <v>0</v>
      </c>
      <c r="N9" s="406">
        <v>0</v>
      </c>
      <c r="O9" s="397">
        <v>0</v>
      </c>
      <c r="P9" s="397">
        <v>0</v>
      </c>
      <c r="Q9" s="397">
        <v>0</v>
      </c>
      <c r="R9" s="500">
        <v>0</v>
      </c>
      <c r="S9" s="454">
        <v>0</v>
      </c>
    </row>
    <row r="10" spans="1:19" s="358" customFormat="1" ht="24" customHeight="1">
      <c r="A10" s="402">
        <v>3</v>
      </c>
      <c r="B10" s="497" t="s">
        <v>32</v>
      </c>
      <c r="C10" s="498" t="s">
        <v>33</v>
      </c>
      <c r="D10" s="490">
        <f t="shared" si="0"/>
        <v>4</v>
      </c>
      <c r="E10" s="405">
        <v>0</v>
      </c>
      <c r="F10" s="406">
        <v>3</v>
      </c>
      <c r="G10" s="493">
        <v>1</v>
      </c>
      <c r="H10" s="493">
        <v>0</v>
      </c>
      <c r="I10" s="406">
        <v>0</v>
      </c>
      <c r="J10" s="406">
        <v>0</v>
      </c>
      <c r="K10" s="499">
        <v>0</v>
      </c>
      <c r="L10" s="499">
        <v>0</v>
      </c>
      <c r="M10" s="406">
        <v>1</v>
      </c>
      <c r="N10" s="406">
        <v>0</v>
      </c>
      <c r="O10" s="397">
        <v>0</v>
      </c>
      <c r="P10" s="397">
        <v>0</v>
      </c>
      <c r="Q10" s="397">
        <v>0</v>
      </c>
      <c r="R10" s="500">
        <v>0</v>
      </c>
      <c r="S10" s="454">
        <v>0</v>
      </c>
    </row>
    <row r="11" spans="1:19" s="358" customFormat="1" ht="24" customHeight="1">
      <c r="A11" s="402">
        <v>4</v>
      </c>
      <c r="B11" s="497" t="s">
        <v>34</v>
      </c>
      <c r="C11" s="498" t="s">
        <v>35</v>
      </c>
      <c r="D11" s="490">
        <f t="shared" si="0"/>
        <v>2</v>
      </c>
      <c r="E11" s="405">
        <v>0</v>
      </c>
      <c r="F11" s="406">
        <v>0</v>
      </c>
      <c r="G11" s="493">
        <v>1</v>
      </c>
      <c r="H11" s="493">
        <v>0</v>
      </c>
      <c r="I11" s="406">
        <v>0</v>
      </c>
      <c r="J11" s="406">
        <v>0</v>
      </c>
      <c r="K11" s="499">
        <v>0</v>
      </c>
      <c r="L11" s="499">
        <v>1</v>
      </c>
      <c r="M11" s="406">
        <v>0</v>
      </c>
      <c r="N11" s="406">
        <v>1</v>
      </c>
      <c r="O11" s="397">
        <v>0</v>
      </c>
      <c r="P11" s="397">
        <v>0</v>
      </c>
      <c r="Q11" s="397">
        <v>0</v>
      </c>
      <c r="R11" s="500">
        <v>0</v>
      </c>
      <c r="S11" s="454">
        <v>0</v>
      </c>
    </row>
    <row r="12" spans="1:19" s="358" customFormat="1" ht="24" customHeight="1">
      <c r="A12" s="402">
        <v>5</v>
      </c>
      <c r="B12" s="497" t="s">
        <v>36</v>
      </c>
      <c r="C12" s="498" t="s">
        <v>37</v>
      </c>
      <c r="D12" s="490">
        <f t="shared" si="0"/>
        <v>0</v>
      </c>
      <c r="E12" s="405">
        <v>0</v>
      </c>
      <c r="F12" s="406">
        <v>0</v>
      </c>
      <c r="G12" s="493">
        <v>0</v>
      </c>
      <c r="H12" s="493">
        <v>0</v>
      </c>
      <c r="I12" s="406">
        <v>0</v>
      </c>
      <c r="J12" s="406">
        <v>0</v>
      </c>
      <c r="K12" s="499">
        <v>0</v>
      </c>
      <c r="L12" s="499">
        <v>0</v>
      </c>
      <c r="M12" s="406">
        <v>0</v>
      </c>
      <c r="N12" s="406">
        <v>0</v>
      </c>
      <c r="O12" s="397">
        <v>0</v>
      </c>
      <c r="P12" s="397">
        <v>0</v>
      </c>
      <c r="Q12" s="397">
        <v>0</v>
      </c>
      <c r="R12" s="500">
        <v>0</v>
      </c>
      <c r="S12" s="454">
        <v>0</v>
      </c>
    </row>
    <row r="13" spans="1:19" s="358" customFormat="1" ht="24" customHeight="1">
      <c r="A13" s="402">
        <v>6</v>
      </c>
      <c r="B13" s="497" t="s">
        <v>38</v>
      </c>
      <c r="C13" s="498" t="s">
        <v>39</v>
      </c>
      <c r="D13" s="490">
        <f t="shared" si="0"/>
        <v>11</v>
      </c>
      <c r="E13" s="405">
        <v>7</v>
      </c>
      <c r="F13" s="406">
        <v>4</v>
      </c>
      <c r="G13" s="493">
        <v>0</v>
      </c>
      <c r="H13" s="493">
        <v>0</v>
      </c>
      <c r="I13" s="406">
        <v>0</v>
      </c>
      <c r="J13" s="406">
        <v>0</v>
      </c>
      <c r="K13" s="499">
        <v>0</v>
      </c>
      <c r="L13" s="499">
        <v>0</v>
      </c>
      <c r="M13" s="406">
        <v>0</v>
      </c>
      <c r="N13" s="406">
        <v>0</v>
      </c>
      <c r="O13" s="397">
        <v>0</v>
      </c>
      <c r="P13" s="397">
        <v>0</v>
      </c>
      <c r="Q13" s="397">
        <v>0</v>
      </c>
      <c r="R13" s="500">
        <v>0</v>
      </c>
      <c r="S13" s="454">
        <v>0</v>
      </c>
    </row>
    <row r="14" spans="1:19" s="358" customFormat="1" ht="24" customHeight="1">
      <c r="A14" s="402">
        <v>7</v>
      </c>
      <c r="B14" s="497" t="s">
        <v>40</v>
      </c>
      <c r="C14" s="498" t="s">
        <v>41</v>
      </c>
      <c r="D14" s="490">
        <f t="shared" si="0"/>
        <v>5</v>
      </c>
      <c r="E14" s="405">
        <v>1</v>
      </c>
      <c r="F14" s="406">
        <v>3</v>
      </c>
      <c r="G14" s="493">
        <v>0</v>
      </c>
      <c r="H14" s="493">
        <v>0</v>
      </c>
      <c r="I14" s="406">
        <v>0</v>
      </c>
      <c r="J14" s="406">
        <v>0</v>
      </c>
      <c r="K14" s="499">
        <v>0</v>
      </c>
      <c r="L14" s="499">
        <v>1</v>
      </c>
      <c r="M14" s="406">
        <v>0</v>
      </c>
      <c r="N14" s="406">
        <v>0</v>
      </c>
      <c r="O14" s="397">
        <v>0</v>
      </c>
      <c r="P14" s="397">
        <v>0</v>
      </c>
      <c r="Q14" s="397">
        <v>0</v>
      </c>
      <c r="R14" s="500">
        <v>0</v>
      </c>
      <c r="S14" s="454">
        <v>0</v>
      </c>
    </row>
    <row r="15" spans="1:19" s="358" customFormat="1" ht="24" customHeight="1">
      <c r="A15" s="402">
        <v>8</v>
      </c>
      <c r="B15" s="497" t="s">
        <v>28</v>
      </c>
      <c r="C15" s="498" t="s">
        <v>42</v>
      </c>
      <c r="D15" s="490">
        <f t="shared" si="0"/>
        <v>6</v>
      </c>
      <c r="E15" s="405">
        <v>1</v>
      </c>
      <c r="F15" s="406">
        <v>2</v>
      </c>
      <c r="G15" s="493">
        <v>2</v>
      </c>
      <c r="H15" s="493">
        <v>1</v>
      </c>
      <c r="I15" s="406">
        <v>0</v>
      </c>
      <c r="J15" s="406">
        <v>1</v>
      </c>
      <c r="K15" s="499">
        <v>0</v>
      </c>
      <c r="L15" s="499">
        <v>1</v>
      </c>
      <c r="M15" s="406">
        <v>0</v>
      </c>
      <c r="N15" s="406">
        <v>0</v>
      </c>
      <c r="O15" s="397">
        <v>0</v>
      </c>
      <c r="P15" s="397">
        <v>0</v>
      </c>
      <c r="Q15" s="397">
        <v>0</v>
      </c>
      <c r="R15" s="500">
        <v>0</v>
      </c>
      <c r="S15" s="454">
        <v>0</v>
      </c>
    </row>
    <row r="16" spans="1:19" s="358" customFormat="1" ht="24" customHeight="1">
      <c r="A16" s="402">
        <v>9</v>
      </c>
      <c r="B16" s="497" t="s">
        <v>43</v>
      </c>
      <c r="C16" s="498" t="s">
        <v>44</v>
      </c>
      <c r="D16" s="490">
        <f t="shared" si="0"/>
        <v>6</v>
      </c>
      <c r="E16" s="405">
        <v>1</v>
      </c>
      <c r="F16" s="406">
        <v>5</v>
      </c>
      <c r="G16" s="493">
        <v>0</v>
      </c>
      <c r="H16" s="493">
        <v>0</v>
      </c>
      <c r="I16" s="406">
        <v>0</v>
      </c>
      <c r="J16" s="406">
        <v>0</v>
      </c>
      <c r="K16" s="499">
        <v>0</v>
      </c>
      <c r="L16" s="499">
        <v>0</v>
      </c>
      <c r="M16" s="406">
        <v>0</v>
      </c>
      <c r="N16" s="406">
        <v>0</v>
      </c>
      <c r="O16" s="397">
        <v>0</v>
      </c>
      <c r="P16" s="397">
        <v>0</v>
      </c>
      <c r="Q16" s="397">
        <v>0</v>
      </c>
      <c r="R16" s="500">
        <v>0</v>
      </c>
      <c r="S16" s="454">
        <v>0</v>
      </c>
    </row>
    <row r="17" spans="1:19" s="358" customFormat="1" ht="24" customHeight="1" thickBot="1">
      <c r="A17" s="390">
        <v>10</v>
      </c>
      <c r="B17" s="488" t="s">
        <v>184</v>
      </c>
      <c r="C17" s="501" t="s">
        <v>185</v>
      </c>
      <c r="D17" s="490">
        <f t="shared" si="0"/>
        <v>1</v>
      </c>
      <c r="E17" s="502">
        <v>0</v>
      </c>
      <c r="F17" s="492">
        <v>1</v>
      </c>
      <c r="G17" s="492">
        <v>0</v>
      </c>
      <c r="H17" s="492">
        <v>0</v>
      </c>
      <c r="I17" s="492">
        <v>0</v>
      </c>
      <c r="J17" s="492">
        <v>0</v>
      </c>
      <c r="K17" s="494">
        <v>0</v>
      </c>
      <c r="L17" s="494">
        <v>0</v>
      </c>
      <c r="M17" s="492">
        <v>0</v>
      </c>
      <c r="N17" s="492">
        <v>0</v>
      </c>
      <c r="O17" s="397">
        <v>0</v>
      </c>
      <c r="P17" s="397">
        <v>0</v>
      </c>
      <c r="Q17" s="397">
        <v>0</v>
      </c>
      <c r="R17" s="495">
        <v>0</v>
      </c>
      <c r="S17" s="448">
        <v>0</v>
      </c>
    </row>
    <row r="18" spans="1:19" ht="25.5" customHeight="1" thickBot="1">
      <c r="A18" s="503" t="s">
        <v>152</v>
      </c>
      <c r="B18" s="200"/>
      <c r="C18" s="200"/>
      <c r="D18" s="504">
        <f>D8+D9+D10+D11+D12+D13+D14+D15+D16+D17</f>
        <v>84</v>
      </c>
      <c r="E18" s="504">
        <f aca="true" t="shared" si="1" ref="E18:S18">E8+E9+E10+E11+E12+E13+E14+E15+E16+E17</f>
        <v>30</v>
      </c>
      <c r="F18" s="504">
        <f t="shared" si="1"/>
        <v>34</v>
      </c>
      <c r="G18" s="504">
        <f>G8+G9+G10+G11+G12+G13+G14+G15+G16+G17</f>
        <v>12</v>
      </c>
      <c r="H18" s="504">
        <f t="shared" si="1"/>
        <v>3</v>
      </c>
      <c r="I18" s="504">
        <f t="shared" si="1"/>
        <v>2</v>
      </c>
      <c r="J18" s="504">
        <f t="shared" si="1"/>
        <v>1</v>
      </c>
      <c r="K18" s="504">
        <f>K8+K9+K10+K11+K12+K13+K14+K15+K16+K17</f>
        <v>0</v>
      </c>
      <c r="L18" s="504">
        <f>L8+L9+L10+L11+L12+L13+L14+L15+L16+L17</f>
        <v>7</v>
      </c>
      <c r="M18" s="504">
        <f>M8+M9+M10+M11+M12+M13+M14+M15+M16+M17</f>
        <v>3</v>
      </c>
      <c r="N18" s="504">
        <f t="shared" si="1"/>
        <v>3</v>
      </c>
      <c r="O18" s="505">
        <f t="shared" si="1"/>
        <v>0</v>
      </c>
      <c r="P18" s="505">
        <f t="shared" si="1"/>
        <v>0</v>
      </c>
      <c r="Q18" s="505">
        <f t="shared" si="1"/>
        <v>0</v>
      </c>
      <c r="R18" s="506">
        <f t="shared" si="1"/>
        <v>1</v>
      </c>
      <c r="S18" s="504">
        <f t="shared" si="1"/>
        <v>0</v>
      </c>
    </row>
    <row r="19" ht="18.75" customHeight="1">
      <c r="E19" s="468">
        <f>E18+F18</f>
        <v>64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2018-05-24T09:47:36Z</dcterms:created>
  <dcterms:modified xsi:type="dcterms:W3CDTF">2018-05-24T09:49:29Z</dcterms:modified>
  <cp:category/>
  <cp:version/>
  <cp:contentType/>
  <cp:contentStatus/>
</cp:coreProperties>
</file>